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ocupacional01\Desktop\"/>
    </mc:Choice>
  </mc:AlternateContent>
  <bookViews>
    <workbookView xWindow="0" yWindow="0" windowWidth="21600" windowHeight="11025"/>
  </bookViews>
  <sheets>
    <sheet name="Hoja2" sheetId="4" r:id="rId1"/>
  </sheets>
  <definedNames>
    <definedName name="_xlnm._FilterDatabase" localSheetId="0" hidden="1">Hoja2!$A$5:$U$95</definedName>
  </definedNames>
  <calcPr calcId="152511"/>
</workbook>
</file>

<file path=xl/calcChain.xml><?xml version="1.0" encoding="utf-8"?>
<calcChain xmlns="http://schemas.openxmlformats.org/spreadsheetml/2006/main">
  <c r="T12" i="4" l="1"/>
  <c r="R87" i="4"/>
  <c r="S87" i="4" s="1"/>
  <c r="Q87" i="4"/>
  <c r="T87" i="4" s="1"/>
  <c r="S84" i="4" l="1"/>
  <c r="K85" i="4"/>
  <c r="T81" i="4"/>
  <c r="S76" i="4"/>
  <c r="T65" i="4" l="1"/>
  <c r="T63" i="4"/>
  <c r="L56" i="4"/>
  <c r="L55" i="4"/>
  <c r="T38" i="4" l="1"/>
  <c r="T37" i="4"/>
  <c r="T30" i="4"/>
  <c r="S30" i="4"/>
  <c r="T29" i="4"/>
  <c r="S29" i="4"/>
  <c r="S10" i="4" l="1"/>
  <c r="S7" i="4"/>
  <c r="I84" i="4" l="1"/>
  <c r="K34" i="4" l="1"/>
  <c r="Q93" i="4"/>
  <c r="I34" i="4" l="1"/>
  <c r="S81" i="4" l="1"/>
  <c r="S77" i="4"/>
  <c r="S80" i="4"/>
  <c r="S79" i="4"/>
  <c r="S78" i="4"/>
  <c r="S21" i="4"/>
  <c r="S83" i="4"/>
  <c r="S69" i="4"/>
  <c r="S68" i="4"/>
  <c r="S67" i="4"/>
  <c r="S62" i="4"/>
  <c r="S38" i="4"/>
  <c r="S31" i="4"/>
  <c r="S12" i="4"/>
  <c r="S73" i="4"/>
  <c r="S36" i="4" l="1"/>
  <c r="S59" i="4"/>
  <c r="S37" i="4"/>
  <c r="Q53" i="4" l="1"/>
  <c r="I53" i="4" l="1"/>
  <c r="K53" i="4" l="1"/>
  <c r="J53" i="4"/>
  <c r="Q34" i="4" l="1"/>
  <c r="R14" i="4"/>
  <c r="R17" i="4"/>
  <c r="R20" i="4"/>
  <c r="S33" i="4"/>
  <c r="R44" i="4"/>
  <c r="R45" i="4"/>
  <c r="R47" i="4"/>
  <c r="R48" i="4"/>
  <c r="S49" i="4"/>
  <c r="S32" i="4"/>
  <c r="S15" i="4"/>
  <c r="S56" i="4"/>
  <c r="R34" i="4" l="1"/>
  <c r="R53" i="4"/>
  <c r="R52" i="4"/>
  <c r="S52" i="4"/>
  <c r="S42" i="4"/>
  <c r="R42" i="4"/>
  <c r="S43" i="4"/>
  <c r="R43" i="4"/>
</calcChain>
</file>

<file path=xl/sharedStrings.xml><?xml version="1.0" encoding="utf-8"?>
<sst xmlns="http://schemas.openxmlformats.org/spreadsheetml/2006/main" count="858" uniqueCount="447">
  <si>
    <t>INDICADOR</t>
  </si>
  <si>
    <t>PROYECTO</t>
  </si>
  <si>
    <t>METAS</t>
  </si>
  <si>
    <t>ACTIVIDADES</t>
  </si>
  <si>
    <t>FECHA DE INICIO</t>
  </si>
  <si>
    <t>FECHA DE TERMINACION</t>
  </si>
  <si>
    <t>PRESUPUESTO DEL PROYECTO</t>
  </si>
  <si>
    <t>I TRIMESTRE</t>
  </si>
  <si>
    <t>Realizar un examen de aptitud laboral a todos los empleados y trabajadores de la E.S.P.</t>
  </si>
  <si>
    <t>Solicitudes realizadas/solicitudes entregadas</t>
  </si>
  <si>
    <t>Escritorios comprados/13 escritorios solicitados</t>
  </si>
  <si>
    <t>II Trimestre</t>
  </si>
  <si>
    <t>III Trimestre</t>
  </si>
  <si>
    <t>IV  Trimestre</t>
  </si>
  <si>
    <t>V Trimestre</t>
  </si>
  <si>
    <t>Cambiar las plaquetas de los dos  tanques sedimentadores de  la planta de tratamiento la frontera.</t>
  </si>
  <si>
    <t>I trimestre</t>
  </si>
  <si>
    <t>II  trimestre</t>
  </si>
  <si>
    <t>Reposición y adecuación de 15 válvulas.</t>
  </si>
  <si>
    <t>IV Trimestre</t>
  </si>
  <si>
    <t>IV trimestre</t>
  </si>
  <si>
    <t>I Trimestre</t>
  </si>
  <si>
    <t>Planta de tratamiento de aguas residuales.</t>
  </si>
  <si>
    <t>Plan quinquenal uso y ahorro eficiente del agua.</t>
  </si>
  <si>
    <t>Realizar 5 talleres ambientales relacionados con el tema</t>
  </si>
  <si>
    <t>Compra de canastillas para las sumideros</t>
  </si>
  <si>
    <t>IV Trimestre.</t>
  </si>
  <si>
    <t>Parque automotor.</t>
  </si>
  <si>
    <t>Realizar mantenimiento y reparación  de todos los vehículos pertenecientes a la E.S.P</t>
  </si>
  <si>
    <t>Numero de pólizas y SOATS pagados/ Número de vehículos.</t>
  </si>
  <si>
    <t>Realizar dos (2) mantenimientos a la vía de acceso al relleno sanitario.</t>
  </si>
  <si>
    <t>Mantenimientos ejecutados/mantenimientos proyectados.</t>
  </si>
  <si>
    <t>DESCRIPCIÓN</t>
  </si>
  <si>
    <t xml:space="preserve">Optimización circuito cerrado Televisación </t>
  </si>
  <si>
    <t>SECTOR DE INVERSION (Según Presupuesto)</t>
  </si>
  <si>
    <t>Operación</t>
  </si>
  <si>
    <t>Monitoreo de calidad de agua potable</t>
  </si>
  <si>
    <t>Entregar dotaciones a todos los empleados y trabajadores de la empresa.</t>
  </si>
  <si>
    <t>Reponer o actualizar el 50% de los equipos.</t>
  </si>
  <si>
    <t xml:space="preserve"> Suministro de implementos para el buen funcionamiento de las  oficinas de la Empresa.</t>
  </si>
  <si>
    <t>Contratar medios de comunicación para Divulgar de manera oportuna y efectiva información de la empresa; que permita posicionar la  imagen corporativa.</t>
  </si>
  <si>
    <t>Realizar auditoria externa.
Análisis del riesgo psicosocial.
Profesiograma.
11 meses de Asesoría para
Información
documentada y
Ejecución del
SG-SST.</t>
  </si>
  <si>
    <t>RUBRO PTO</t>
  </si>
  <si>
    <t>2.2.1.2.04</t>
  </si>
  <si>
    <t>Expansión de acueducto</t>
  </si>
  <si>
    <t>Optimización PTAP</t>
  </si>
  <si>
    <t>2.4.1.1.01</t>
  </si>
  <si>
    <t>2.4.1.1.04</t>
  </si>
  <si>
    <t>2.4.1.1.02</t>
  </si>
  <si>
    <t>2.4.1.2.02</t>
  </si>
  <si>
    <t>2.4.1.5.02</t>
  </si>
  <si>
    <t>2.22.2.03</t>
  </si>
  <si>
    <t>2.22.2.04</t>
  </si>
  <si>
    <t xml:space="preserve">Realizar Mantenimiento preventivo a Bombas y Tableros eléctricos de las PTAR. </t>
  </si>
  <si>
    <t xml:space="preserve">Realizar 3 Mantenimientos preventivos a Bombas y Tableros eléctricos de las PTARs. </t>
  </si>
  <si>
    <t xml:space="preserve">Optimización PTAR Compra Medidor de gas </t>
  </si>
  <si>
    <t>2.4.1.3.06</t>
  </si>
  <si>
    <t xml:space="preserve">Adquirir Sistema de monitoreo de Vehículos recolectores. </t>
  </si>
  <si>
    <t>2.1.1.03</t>
  </si>
  <si>
    <t>49.840.000</t>
  </si>
  <si>
    <t>2.4.1.5.04</t>
  </si>
  <si>
    <t>Documentación, socialización, implementación y
seguimiento de los diferentes procesos,  requeridos para administrar eficientemente los componentes en cuanto a Calidad, Seguridad y Salud en el Trabajo y Medio Ambiente, acordes a la normatividad legal vigente.</t>
  </si>
  <si>
    <t>2.4.1.5.01</t>
  </si>
  <si>
    <t>2.1.2.07</t>
  </si>
  <si>
    <t>2.1.2.08</t>
  </si>
  <si>
    <t>2.4.1.5.11</t>
  </si>
  <si>
    <t>Seguridad para los trabajadores en alturas y espacios confinados</t>
  </si>
  <si>
    <t>DIRECCION ADMINISTRATIVA Y CONTABLE</t>
  </si>
  <si>
    <t>AREA RESPONSABLE</t>
  </si>
  <si>
    <t>Construir un (1) desarenador en la planta de tratamiento de aguas residuales.</t>
  </si>
  <si>
    <t>Realizar capacitaciones  al personal administrativo y operativo de la empresa.</t>
  </si>
  <si>
    <t>Garantizar  la compra del 100% de implementos necesarios para el funcionamiento de las oficinas, durante el año.</t>
  </si>
  <si>
    <t>Garantizar  la compra del 100% de elementos de aseo y cafetería requeridos  durante todo el año.</t>
  </si>
  <si>
    <t xml:space="preserve">información difundida </t>
  </si>
  <si>
    <t>Contratar recurso humano con conocimientos en manejo de comunicaciones   para formular y ejecutar el Plan estratégico de comunicaciones vigencia 2019.</t>
  </si>
  <si>
    <t>Realizar 1 mantenimiento anual al tanque de almacenamiento. Impermeabilización.</t>
  </si>
  <si>
    <t>Realizar 1 mantenimiento preventivo al sistema de bombeo de la Planta de Tratamiento La Frontera y del Sagrado Corazón de Jesús.</t>
  </si>
  <si>
    <t>IV T trimestre</t>
  </si>
  <si>
    <t>Realizar reforestación</t>
  </si>
  <si>
    <t>Realizar la caracterización en las dos plantas de tratamiento de aguas residuales del municipio</t>
  </si>
  <si>
    <t>Realizar la caracterización de lixiviados  en el municipio</t>
  </si>
  <si>
    <t>Reubicación de la caseta aprovechamiento de residuos inorgánicos para lote PTAR RIÑAS</t>
  </si>
  <si>
    <t>Realizar exámenes de ingreso y de egreso.</t>
  </si>
  <si>
    <t>Realizar un examen de aptitud a la totalidad de los empleados</t>
  </si>
  <si>
    <t>Asesoría de apoyo a la Gestión de la Empresa</t>
  </si>
  <si>
    <t>Tener seguridad jurídica para el 90% de los asuntos objeto de asesoría en la vigencia 2019.</t>
  </si>
  <si>
    <t>Revisoría Fiscal de la Empresa</t>
  </si>
  <si>
    <t>Contar con Revisoría Fiscal durante la vigencia de 2019.</t>
  </si>
  <si>
    <t>Contratar los Servicios profesionales de apoyo a la gestión para implementar el sistema de gestión de Seguridad y salud en el trabajo, para dar cumplimiento a la resolución 111 de 2017.</t>
  </si>
  <si>
    <t>Monitoreo de Vehículos con GPS</t>
  </si>
  <si>
    <t>Cobertura del agua potable en el municipio</t>
  </si>
  <si>
    <t>Inversión</t>
  </si>
  <si>
    <t>Canastillas instaladas/Canastillas proyectadas</t>
  </si>
  <si>
    <t>Ejecución actividades Plan Maestro y saneamiento de vertimientos.</t>
  </si>
  <si>
    <t xml:space="preserve">N° capacitaciones ejecutadas/ N° Capacitaciones programadas </t>
  </si>
  <si>
    <t xml:space="preserve">
Ejecución Plan Estratégico Del Talento Humano.
</t>
  </si>
  <si>
    <t>Dotación del personal de la empresa.</t>
  </si>
  <si>
    <t>II Semestre</t>
  </si>
  <si>
    <t>II  Trimestre</t>
  </si>
  <si>
    <t>I Trimestre.</t>
  </si>
  <si>
    <t>III Trimestre.</t>
  </si>
  <si>
    <t>II Trimestre.</t>
  </si>
  <si>
    <t>Realizar 2 mantenimientos preventivos al año</t>
  </si>
  <si>
    <t>Realizar el 100% de los mantenimientos correctivos que se requieran</t>
  </si>
  <si>
    <t>Limpieza de la infraestructura física para garantizar el bienestar de los servidores y usuarios de la empresa.</t>
  </si>
  <si>
    <t>Contratar proveedor para la compra de elementos de aseo y cafetería  para oficinas y plantas de tratamiento.</t>
  </si>
  <si>
    <t>Contratar los Servicios profesionales Como Revisor Fiscal de La Empresa De Servicios Públicos La Unión S.A. E.S.P.</t>
  </si>
  <si>
    <r>
      <t xml:space="preserve">Asesoría integral en materia tarifaria, comercial, estructuración y cargue al SUI en la Empresa De Servicios Públicos La Unión S.A. E.S.P. y demás requerimientos realizados por la Superintendencia de Servicios Públicos Domiciliarios Y La CRA.   </t>
    </r>
    <r>
      <rPr>
        <sz val="12"/>
        <color rgb="FF222222"/>
        <rFont val="Arial"/>
        <family val="2"/>
      </rPr>
      <t> </t>
    </r>
  </si>
  <si>
    <t>Cumplir en un 100% con los requerimientos que en materia tarifaria, comercial, estructuración y cargue al SUI, realice la Superintendencia de Servicios Públicos Domiciliarios y la CRA en la vigencia 2019.</t>
  </si>
  <si>
    <t>Oficina de atención al cliente remodelada</t>
  </si>
  <si>
    <t>N° de micro medidores instalados / N° de micromedidores proyectados</t>
  </si>
  <si>
    <t>Mantenimientos ejecutados / mantenimientos proyectados.</t>
  </si>
  <si>
    <t>Número de caracterizaciones ejecutadas / Número de caracterizaciones proyectadas.</t>
  </si>
  <si>
    <t>N°de empleados evaluados/ N° total de empleados</t>
  </si>
  <si>
    <t>N° de empleados evaluados/ N° total de empleados</t>
  </si>
  <si>
    <t>Dirección operativa</t>
  </si>
  <si>
    <t>Dirección Operativa</t>
  </si>
  <si>
    <t>Dirección Financiera y Comercial</t>
  </si>
  <si>
    <t>Gerencia</t>
  </si>
  <si>
    <t>Direccion Administrativa y Contable</t>
  </si>
  <si>
    <t>Funcionamiento</t>
  </si>
  <si>
    <t>Desarrollo Institucional</t>
  </si>
  <si>
    <t>Aseo</t>
  </si>
  <si>
    <t>Acueducto</t>
  </si>
  <si>
    <t>Alcantarillado</t>
  </si>
  <si>
    <t>Mantenimiento y reparacion de los equipos (COMPUTADORES,IMPRESORAS,ESCANER, ETC.)</t>
  </si>
  <si>
    <t>Gastos de Funcionamiento</t>
  </si>
  <si>
    <t>Gastos de funcionamiento</t>
  </si>
  <si>
    <t>CODIGO</t>
  </si>
  <si>
    <t>Compra de equipos de cómputo, muebles y enseres para La Empresa de Servicios Públicos La Unión S.A E.S.P.</t>
  </si>
  <si>
    <t>Realizar Campaña separación residuos</t>
  </si>
  <si>
    <t>Realizar Caracterización en Relleno Sanitario</t>
  </si>
  <si>
    <t>Reubicar la planta de Compostaje</t>
  </si>
  <si>
    <t xml:space="preserve">Ejecución Plan Seguridad Vial </t>
  </si>
  <si>
    <t xml:space="preserve">Número de muestras tomadas / Numero de muestras proyectadas al año/                           Numero de análisis básicos y completos ejecutados / total de análisis básicos y completos proyectados. </t>
  </si>
  <si>
    <t>Número de desarenador Construido/ N° de desarenador proyectados</t>
  </si>
  <si>
    <t xml:space="preserve">Realizar toma de muestras de agua potable del municipio de la unión para vigilancia externa. </t>
  </si>
  <si>
    <t xml:space="preserve">Realizar la compra de rejillas metálicas para 100 sumideros control de residuos a la PTAR </t>
  </si>
  <si>
    <t>Entrega  de 3 dotaciones al año a los empleados y trabajadores de la empresa en cumplimiento de lo establecido por la normatividad vigente.</t>
  </si>
  <si>
    <t>Adquirir equipos con sus respectivas licencias.</t>
  </si>
  <si>
    <t>Realizar mantenimiento de impresoras y escáneres</t>
  </si>
  <si>
    <t>Contratar proveedor para el suministro de implementos de papelería, lapiceros y en general suministros necesarios para el funcionamiento de las oficinas.</t>
  </si>
  <si>
    <t>Comprar muebles y enseres</t>
  </si>
  <si>
    <t>Comprar los insumos quimicos necesarios  para la potabilizacion del agua en las plantas de tratamiento.</t>
  </si>
  <si>
    <t>Suministrar el 100% de insumos  para garantizar la cobertura del servicio de acueducto, alcantarillado y aseo</t>
  </si>
  <si>
    <t>Comprar elementos de ferretería.</t>
  </si>
  <si>
    <t>Realizar mantenimientos correctivos y preventivos que garanticen el funcionamiento adecuado y eficiente del sistema.</t>
  </si>
  <si>
    <t>Realizar la reposición de válvulas y la adecuación de  otras que permitan un mejor funcionamiento de las redes de conducción y distribución del agua.</t>
  </si>
  <si>
    <t>Realizar la instalación y reposición de micro medidores</t>
  </si>
  <si>
    <t xml:space="preserve">Realizar 4  campañas (una cada 3 meses) de mantenimiento con Equipo presión succión (Vactor) </t>
  </si>
  <si>
    <t xml:space="preserve"> Realizar mantenimiento de redes de alcantarillado</t>
  </si>
  <si>
    <t>Pagar el 100% de pólizas y seguros de SOAT</t>
  </si>
  <si>
    <t>Suministro de combustible al 100%</t>
  </si>
  <si>
    <t>Compra de llantas para el 100% de los vehiculos de la empresa que lo requieran.</t>
  </si>
  <si>
    <t>Número de llantas suministradas/Número de llantas requeridas</t>
  </si>
  <si>
    <t>Realizar talleres educativos del uso eficiente y racional del agua en las instituciones educativas</t>
  </si>
  <si>
    <t>Realizar 2 campañas ambientales en el año frente a la conservación y preservación del recurso hídrico</t>
  </si>
  <si>
    <t>Realizar reforestación de las 8 micro cuencas de las cuales se tiene concesión de agua, una hectárea</t>
  </si>
  <si>
    <t>Realizar 1 caracterización a las 2 plantas de tratamiento de aguas residuales  al año,</t>
  </si>
  <si>
    <t>N° Mantenimientos preventivos realizados / N° Mantenimiento preventivos proyectados</t>
  </si>
  <si>
    <t xml:space="preserve">Instalar 100 mtr de tubería Alcantarillado en reparaciones y expansiones </t>
  </si>
  <si>
    <t>Realizar reparaciones y expansiones de tuberia.</t>
  </si>
  <si>
    <t>Realizar 1 campaña en la  emisora para fortalecer la separación residuos  en el municipio</t>
  </si>
  <si>
    <t>Mtr de tuberia instalada / Mtr tuberia  proyectada</t>
  </si>
  <si>
    <t>Campaña en la emisora realizada.</t>
  </si>
  <si>
    <t xml:space="preserve">
Adecuar filtros perimetrales y chimeneas del relleno sanitario
</t>
  </si>
  <si>
    <t>Realizar el 100% de las adecuaciones necesarias</t>
  </si>
  <si>
    <t>Construcción de 1  infraestructura piso y cubierta para el traslado de planta de aprovechamiento de orgánicos en parte alta Relleno Sanitario</t>
  </si>
  <si>
    <t xml:space="preserve">Realizar mantenimiento de la vía de acceso al relleno sanitario  </t>
  </si>
  <si>
    <t>Mejorar el sistema de tratamiento de los lixiviados líquidos.</t>
  </si>
  <si>
    <t>Realizar 1 mejoramiento y  mantenimiento al tanque FAFA,  tapas y filtros</t>
  </si>
  <si>
    <t>Adquirir los elementos requeridos para el Plan de seguridad Vial PSV</t>
  </si>
  <si>
    <t>N° actividades ejecutadas en el PSV  / N° actividades programadas</t>
  </si>
  <si>
    <t>Comprar  2 Guadañadoras</t>
  </si>
  <si>
    <t>Elementos adquiridos / Elementos requeridos</t>
  </si>
  <si>
    <t>Realizar exámenes de ingreso y egresos al 100% de los empleados entrantes y salientes</t>
  </si>
  <si>
    <t>Adquirir un medidor de gas para PTAR Y redes Alcantarillado</t>
  </si>
  <si>
    <t>Instalar  puntos de anclaje en las plantas de agua potable y planta de aguas residuales.</t>
  </si>
  <si>
    <t>Instalar  5 puntos de anclaje en las PTAR y PTAP</t>
  </si>
  <si>
    <t xml:space="preserve"> N°de puntos de anclaje instalados /N° de puntos de anclaje presupuestados</t>
  </si>
  <si>
    <t>Dotar a los operarios con el 100% de los elementos de seguridad necesarios para el desarrollo de sus actividades</t>
  </si>
  <si>
    <t>N|de elementos de protección entregados/ N° de elementos de protección requeridos</t>
  </si>
  <si>
    <t>Mantenimiento realizado</t>
  </si>
  <si>
    <t>Contratar los Servicios profesionales de apoyo a la gestión para asesoría y representación legal judicial de La Empresa De Servicios Públicos La Unión S.A. E.S.P.</t>
  </si>
  <si>
    <t>Actividades realizadas / Actividades proyectadas</t>
  </si>
  <si>
    <t>Adquirir sistema de monitoreo para el 100% de los vehiculos recolectores</t>
  </si>
  <si>
    <t xml:space="preserve">N° Vehiculos recolectores con GPS / N° total de Vehiculos recolectores 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</si>
  <si>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</si>
  <si>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</si>
  <si>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</si>
  <si>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</si>
  <si>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</si>
  <si>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</si>
  <si>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</si>
  <si>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</si>
  <si>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</si>
  <si>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</si>
  <si>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</si>
  <si>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</si>
  <si>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</si>
  <si>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</si>
  <si>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</si>
  <si>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</si>
  <si>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</si>
  <si>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</si>
  <si>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</si>
  <si>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</si>
  <si>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</si>
  <si>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</si>
  <si>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</si>
  <si>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</si>
  <si>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</si>
  <si>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</si>
  <si>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</si>
  <si>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029</t>
  </si>
  <si>
    <t>030</t>
  </si>
  <si>
    <t>031</t>
  </si>
  <si>
    <t>032</t>
  </si>
  <si>
    <t>033</t>
  </si>
  <si>
    <t>034</t>
  </si>
  <si>
    <t>035</t>
  </si>
  <si>
    <t>N° pagos realizados / Valor del contrato</t>
  </si>
  <si>
    <t>N° mantenimientos preventivos realizados/N° mantenimientos proyectados</t>
  </si>
  <si>
    <t xml:space="preserve"> N° mantenimiento correctivos realizados / Solicitudes de mantenimiento</t>
  </si>
  <si>
    <t xml:space="preserve">Mantenimiento Preventivo  </t>
  </si>
  <si>
    <t>Reposición y/o adecuación de valvulas</t>
  </si>
  <si>
    <t>Mantenimientos  acueducto y alcantarillado</t>
  </si>
  <si>
    <t>Infraestructura construida</t>
  </si>
  <si>
    <t>Reubicar la caseta reciclaje ubicada en el relleno sanitario</t>
  </si>
  <si>
    <t>Reubicación realizada</t>
  </si>
  <si>
    <t>Implementación y Ejecución del plan de Gestión Integral de Residuos Solidos (Programa de Aprovechamiento de residuos; Programa de limpieza y barrido; Programa de disposición final relleno sanitario; Programa zonas verdes y arboles)</t>
  </si>
  <si>
    <t>PROGRAMA No.1: GARANTIZAR LA CONTINUIDAD Y EL CORRECTO FUNCIONAMIENTO DE LOS SERVICIOS DE ACUEDUCTO Y ALCANTARILLADO.</t>
  </si>
  <si>
    <t>PROGRAMA No.2: GARANTIZAR LA CONTINUIDAD Y EL CORRECTO FUNCIONAMIENTO DEL SERVICIO DE ASEO</t>
  </si>
  <si>
    <t>PROGRAMA No.3: MEJORAR LA CAPACIDAD DE GESTION DE LA EMPRESA A TRAVES DEL DESARROLLO Y FORTALECIMIENTO INSTITUCIONAL</t>
  </si>
  <si>
    <t>SUBTOTAL</t>
  </si>
  <si>
    <t xml:space="preserve"> SUBTOTAL</t>
  </si>
  <si>
    <t>Gerente General</t>
  </si>
  <si>
    <t>N° suministros entregados/N° suministros solicitados</t>
  </si>
  <si>
    <t xml:space="preserve">Análisis de 13 parámetros semanales durante las 52 semanas del año.                          </t>
  </si>
  <si>
    <r>
      <t xml:space="preserve">N° de plaquetas cambiadas / </t>
    </r>
    <r>
      <rPr>
        <b/>
        <sz val="12"/>
        <rFont val="Calibri"/>
        <family val="2"/>
        <scheme val="minor"/>
      </rPr>
      <t>N°</t>
    </r>
    <r>
      <rPr>
        <sz val="12"/>
        <rFont val="Calibri"/>
        <family val="2"/>
        <scheme val="minor"/>
      </rPr>
      <t xml:space="preserve"> de plaquetas proyectadas.</t>
    </r>
  </si>
  <si>
    <t xml:space="preserve">N° de válvulas sustituidas / N° de válvulas proyectadas.  </t>
  </si>
  <si>
    <t>Mantenimientos realizados / Mantenimiento proyectados</t>
  </si>
  <si>
    <t>N Talleres realizados/ N° talleres proyectadas</t>
  </si>
  <si>
    <t>N° de campañas  ejecutadas  / N° de campañas proyectadas.</t>
  </si>
  <si>
    <t>Microcuencas reforestadas / Microcuencas con concesion de agua.                                             Hectáreas reforestadas/ hectáreas proyectadas</t>
  </si>
  <si>
    <t>N° Camaras instaladas /  N° Camaras proyectadas</t>
  </si>
  <si>
    <t xml:space="preserve">Realizar el 100% de las reparaciones de los vehículos de la Empresa que lo requieran. Realizar 6 mantenimientos preventivos al año. </t>
  </si>
  <si>
    <t>Numero de reparaciones realizadas/Número de vehiculos a reparar.                                     N° mantenimientos preventivos realizados / N° mantenimiento preventivos programados.</t>
  </si>
  <si>
    <t>Suministro de combustible suministrado/Número de suministro solicitado.</t>
  </si>
  <si>
    <t>Caracterización  ejecutada/ Caracterizacion proyectada</t>
  </si>
  <si>
    <t>Número de adecuaciones realizadas / Número de adecuaciones requeridas.</t>
  </si>
  <si>
    <t xml:space="preserve">Mejoramiento realizado Mantenimiento realizado  </t>
  </si>
  <si>
    <t>N° de dotaciones suministradas/N° de dotación requeridas por ley.</t>
  </si>
  <si>
    <t>Instalar una nueva funcionalidad, actualizar a nuevas versiones y dar soporte tecnico asociado a los modulos del sistema saimyr, actualmente instalados en la E.S.P la unión S.A</t>
  </si>
  <si>
    <t>Actualización y soporte tecnico al software de la empresa.</t>
  </si>
  <si>
    <t>Garantizar la operatividad del sistema en un 100%</t>
  </si>
  <si>
    <t>Modulos actualizados / modulos instalados</t>
  </si>
  <si>
    <t>Suministro de elementos de Seguridad para los funcionarios.</t>
  </si>
  <si>
    <t>Realizar soporte y asesoria en toda la infraestructura tecnologica tanto en Sotfware y Hardware</t>
  </si>
  <si>
    <t>Realizar el 100%  de las asesorias y soportes requeridos</t>
  </si>
  <si>
    <t>I Semestre</t>
  </si>
  <si>
    <t>N° soportes  y asesorias realizadas / N° soportes y asesorias requeridas.</t>
  </si>
  <si>
    <t xml:space="preserve">Suministrar el 100% de las Facturas requeridas mensualmente. </t>
  </si>
  <si>
    <t>Mantenimiento</t>
  </si>
  <si>
    <t>Recarga de cartuchos  y suministro de accesorios para los diferentes equipos tecnologicos de la empresa.</t>
  </si>
  <si>
    <t>Realizar el 100% de las recargas requeridas.                                       Suministrar el 100% de los articulos requeridos.</t>
  </si>
  <si>
    <t>N°recargas realizadas/ N° recargas requeridas.                                                 N° suministros entregados / N| suministros requeridos.</t>
  </si>
  <si>
    <t>PROGRAMA No:4: EJECUCION DE PROYECTOS A TRAVÉS CONVENIOS Y/O CONTRATOS ADMINISTRATIVOS.</t>
  </si>
  <si>
    <t>Inversion</t>
  </si>
  <si>
    <t>Asesoría en el acompañamiento en el proceso de implementación y cargue según el modelo de contabilidad pública (NIIF-NICSP), en la Empresa de Servicios Públicos La Unión S.A E.S.P.</t>
  </si>
  <si>
    <t>Apoyar el 100% del cargue de la informacion contable bajo el nuevo marco normativo.</t>
  </si>
  <si>
    <t>Director Administrativo y Contable</t>
  </si>
  <si>
    <t>Gestos de Funcionamiento</t>
  </si>
  <si>
    <t>IVTrimestre</t>
  </si>
  <si>
    <t>Transporte contratado.</t>
  </si>
  <si>
    <t>% EJECUCION FISICA</t>
  </si>
  <si>
    <t>ADICIONES</t>
  </si>
  <si>
    <t>OBSERVACIONES</t>
  </si>
  <si>
    <t>ESTADO</t>
  </si>
  <si>
    <t>En ejecucion</t>
  </si>
  <si>
    <t>En ejecución</t>
  </si>
  <si>
    <t>Sin iniciar</t>
  </si>
  <si>
    <t>% EJECUCIÓN FINANCIERA</t>
  </si>
  <si>
    <t>VALOR CONTRATADO</t>
  </si>
  <si>
    <t>Equipos de cómputo adquiridos o actualizados/Equipos de cómputo proyectados</t>
  </si>
  <si>
    <t>N° suministros entregados / N° suministros solicitados</t>
  </si>
  <si>
    <t xml:space="preserve">N° facturas mensuales suministradas / N° total de facturas requeridas </t>
  </si>
  <si>
    <t xml:space="preserve">2.4.1.1.01                 </t>
  </si>
  <si>
    <t>Solicitud de papelería / papelería entregada</t>
  </si>
  <si>
    <t>VALOR PAGADO</t>
  </si>
  <si>
    <t>SEGUNDO SEGUIMIENTO - 30 JUNIO DE 2019</t>
  </si>
  <si>
    <t xml:space="preserve">Suministro de piezas publicitarias para el fortalecimiento de la imagen institucional a traves del plan estratégico de comunicaciones y el plan estrategico del talento humano de la empresa.   </t>
  </si>
  <si>
    <t xml:space="preserve">Prestación de servicios de apoyo a la gestión en los procesos financieros, comerciales y contables de la empresa de servicios públicos la unión s.a. e.s.p.” </t>
  </si>
  <si>
    <t>Terminado</t>
  </si>
  <si>
    <t>N° de revistas entregadas / N° revistas requeridas</t>
  </si>
  <si>
    <t>Realizar el 100% de los mantenimientos requeridos</t>
  </si>
  <si>
    <t>Activiades ejecutadas / Actividades requeridas.</t>
  </si>
  <si>
    <t>Mantenimientos y mejoramientos realizados / Mantenimientos y mejoramientos requeridos</t>
  </si>
  <si>
    <t>Actualizacion de base de datos de usuario ( Caracterizacion de usuarios)</t>
  </si>
  <si>
    <t>Base de datos actualizada</t>
  </si>
  <si>
    <t>Caracterizacion realizada</t>
  </si>
  <si>
    <t>Alcantarillado - Acueducto</t>
  </si>
  <si>
    <t>N° de portada construida / N° se portada instalada</t>
  </si>
  <si>
    <t>Instalacion y reposicion de Micro medidores</t>
  </si>
  <si>
    <t>2.1.2.12</t>
  </si>
  <si>
    <t>2.4.1.5.01      2.4.1.3.06      2.4.1.5.14</t>
  </si>
  <si>
    <t>2.1.2.10</t>
  </si>
  <si>
    <t>2.4.1.5.08</t>
  </si>
  <si>
    <t>Suministro de vacunas en Toxoide Tetanico, Hepatitis B E Influenza</t>
  </si>
  <si>
    <t>Vacunar al 100% de los empleados de la E.S.P</t>
  </si>
  <si>
    <t>N° de Empleados vacunados / N° Total de empleados</t>
  </si>
  <si>
    <t>Direccion Financiera y Comercial</t>
  </si>
  <si>
    <t>inversion</t>
  </si>
  <si>
    <t>Apoyar los procesos Financieros Comerciales y Contables durante8 meses</t>
  </si>
  <si>
    <t>PRESUPUESTO INICIAL 2019</t>
  </si>
  <si>
    <t>PRESUPUESTO 2020</t>
  </si>
  <si>
    <t>Cofinanciar diseño y obra desarenador en la planta de tratamiento de aguas residuales sector riñas.</t>
  </si>
  <si>
    <t>compra de equipos para analisis de aguas residuales</t>
  </si>
  <si>
    <t xml:space="preserve">Realizar la expansion de las redes de acueducto y alcantarillado de  la calle 12 con carrera 7 </t>
  </si>
  <si>
    <t xml:space="preserve">Realizar la expansión de las redes de acueducto y alcantarillado de  la calle 12 con carrera 7 </t>
  </si>
  <si>
    <t>Realizar el cambio 100 plaquetas.</t>
  </si>
  <si>
    <t xml:space="preserve">mantenimiento a la vias de acceso a las plantas de tratamiento y bocatomas  </t>
  </si>
  <si>
    <t>mantenimiento a la vias de acceso a las plantas de tratamiento y bocatomas</t>
  </si>
  <si>
    <t>Realizar mantenimiento e instalacion de hidrantes</t>
  </si>
  <si>
    <t xml:space="preserve"> Instalar 2 hidrantes y Ejecutar 1  mantenimiento a los 15 hidrantes existentes en el Municipio.</t>
  </si>
  <si>
    <t xml:space="preserve">Realizar la calibracion del  Medidor de gas </t>
  </si>
  <si>
    <t>II SEMESTRE</t>
  </si>
  <si>
    <t>Montar el circuito cerrado de Televisión PTAP Y PTAR</t>
  </si>
  <si>
    <t>rendicion de cuentas de la empresa de servicios publicos la union s.a. e.s.p. de la vigencia 2020.</t>
  </si>
  <si>
    <t>$            20.262.742</t>
  </si>
  <si>
    <t xml:space="preserve">   2.4.1.2.02                      </t>
  </si>
  <si>
    <t>Mantenimiento y mejoramiento de las instalaciones de la planta de tratamiento de agua potable la frontera y guarderia.</t>
  </si>
  <si>
    <t xml:space="preserve">2.4.1.1.01    </t>
  </si>
  <si>
    <t xml:space="preserve">2.2.1.2.04           2.22.2.03            2.23.2.03 </t>
  </si>
  <si>
    <t>2.4.1.1.18                            2.4.1.2.06</t>
  </si>
  <si>
    <t xml:space="preserve">2.4.1.2.02           2.4.1.1.01 </t>
  </si>
  <si>
    <t>2.4.1.1.01           2.4.1.2.02           2.4.1.3.06</t>
  </si>
  <si>
    <t>Instalar  y reponer 100  medidores  para  reposición .</t>
  </si>
  <si>
    <t>2.4.1.2.04           2.4.1.2.02</t>
  </si>
  <si>
    <t>Instalar 10 cámaras circuito cerrado Televisación</t>
  </si>
  <si>
    <t>2.4.1.5.14</t>
  </si>
  <si>
    <t>Suministrar el 100% de los insumos requeridos  para el tratamiento del  agua para el consumo humano y mantenimiento del geofono</t>
  </si>
  <si>
    <t xml:space="preserve">2.2.1.2.04                                    2.23.2.03            2.23.2.04  </t>
  </si>
  <si>
    <t xml:space="preserve">Compra de Guadañadoras  nuevas </t>
  </si>
  <si>
    <t>Adquisicion 2 sopladoras para la operación de barrido</t>
  </si>
  <si>
    <t>Adquisicion  de 2 sopladoras para la operación de barrido</t>
  </si>
  <si>
    <t>Adquirir el 100% de los elementos requeridos para el Plan de seguridad Vial PSV</t>
  </si>
  <si>
    <t>2.23.2.03             2.23.2.04</t>
  </si>
  <si>
    <t>Compra de escritorios  o muebles</t>
  </si>
  <si>
    <t xml:space="preserve">    2.4.1.5.01           </t>
  </si>
  <si>
    <t>Servicio de logistica y transporte para los empleados de la Empresa de Servicios Publicos La Union S.A.  E.S.P. para las diferentes jornadas de integracion</t>
  </si>
  <si>
    <t>Contratar la logistica y el transporte para funcionarios.</t>
  </si>
  <si>
    <t xml:space="preserve">2.1.1.19              2.2.1.1.19
2.22.1.19
2.23.1.19
</t>
  </si>
  <si>
    <t>Comprar elementos de seguridad para los operarios, tales como: Guantes, tapabocas, tapa oídos, impermeables, botas de seguridad, gafas, overoles, arnes de seguridad, etc.</t>
  </si>
  <si>
    <t xml:space="preserve">Remodelación de las instalaciones administrativas  </t>
  </si>
  <si>
    <t>Realizar una remodelacion de las instralaciones administrativas.</t>
  </si>
  <si>
    <t>028</t>
  </si>
  <si>
    <t>SUMINISTRO DE FACTURAS</t>
  </si>
  <si>
    <t>REMODELACION AREA ADMINISTRATIVA</t>
  </si>
  <si>
    <t>Acueducto                Alcantarillado</t>
  </si>
  <si>
    <t>2.4.1.1.18                2.4.1.2.06</t>
  </si>
  <si>
    <t>Optimización redes de Acueducto y Alcantarillado</t>
  </si>
  <si>
    <t>Realizar estudios y diseños que permitan expandir y optimizar las redes de Acueducto y Alcantarillado</t>
  </si>
  <si>
    <t>Realizar estudios y diseños para la optimización de las redes de Acueducto y Alcantarillado</t>
  </si>
  <si>
    <t>Estudios y diseños realizados</t>
  </si>
  <si>
    <t>ejecución</t>
  </si>
  <si>
    <t>Se tiene suscrito contrasto de prestacion de Servicios no. 004 con Empresas Publicas de La Ceja</t>
  </si>
  <si>
    <t>sin ejecutar</t>
  </si>
  <si>
    <t xml:space="preserve">Se está realizando la evaluación de los equipos requeridos </t>
  </si>
  <si>
    <t>Se realizó una orden de obra para el   Mantenimiento De La Planta De Tratamiento La Frontera con una vigencia de un mes, terminada</t>
  </si>
  <si>
    <t>en ejecucion</t>
  </si>
  <si>
    <t>Se suscribió contrato de suministro N°  004  con Oxiquimicas.</t>
  </si>
  <si>
    <t>Se suscribió contrato de suministro N° 005 con Surtitodo.</t>
  </si>
  <si>
    <t>Sin ejecutar</t>
  </si>
  <si>
    <t>Se esta en la espera de la aprobación por parte de CORNARE para realizar la obra,  se plantea realizarla después del segundo semestre del año</t>
  </si>
  <si>
    <t>Metros de expansión realizada/Metros de expansion proyectada</t>
  </si>
  <si>
    <t>Se están realizando el diagnóstico para realizar el mantenimiento</t>
  </si>
  <si>
    <t>No se han realizado a la fecha mantenimientos preventivos, la actividad está presupuestada para realizar en el IV trimestre</t>
  </si>
  <si>
    <t>no se han realizado mantenimientos</t>
  </si>
  <si>
    <t>Se tiene suscrito contrato de suministro nº 003 con la empresa acuatecservis sas, a la fecha no se ha realizado el pedido de las valvulas</t>
  </si>
  <si>
    <t>Aun no se tiene contratado el suministro de medidores</t>
  </si>
  <si>
    <t>Se tiene suscrito contrato de suministro nº 003 con la empresa acuatecservis sas, a la fecha no se ha realizado el pedido de hidrantes</t>
  </si>
  <si>
    <t>Se tiene suscrito contrato de suministro nº 003 con la empresa acuatecservis sas, para convenio de reposición y expansión de tubería sector la maría.</t>
  </si>
  <si>
    <t>Se suscribión orden de servicios nº 006 con Ricardo Toro para estudios y diseños</t>
  </si>
  <si>
    <t>Calibración de medidor de gas</t>
  </si>
  <si>
    <t>Se suscribio orden de suministro nº 004 con la empresa Plus + Connections SAS para el suministro y la instalación de 9 cámaras</t>
  </si>
  <si>
    <t xml:space="preserve">Se tiene un contrato de prestación de servicios nº 002 de repuestos y servicio de mantenimiento preventivo y correctivo del parque automotor y la maquinaria de propiedad y/o asignados a la Empresa de Servicios Públicos La Unión S.A E.S.P. con el señor Nestor Fabian Lopez Tabarez.                                                                                                     </t>
  </si>
  <si>
    <t>Se tiene un contrato de seguros nº 001 con seguros del estado para la expedición de pólizas y seguros</t>
  </si>
  <si>
    <t>Se tiene un contrato de suministro 001 con Bertha lila  para el  suministro de combustible, lubricantes y otros elementos para la operación del parque automotor (vehiculos, maquinaria, motos y equipo) de propiedad y/o asignados a la empresa .</t>
  </si>
  <si>
    <t>Se tiene programa para el IV trimestre</t>
  </si>
  <si>
    <t>Se estan realizando estudios previos para realizar el contrato en el Trimestre III.</t>
  </si>
  <si>
    <t>No se ha realizado contrato, se presupuesta para el IV trimestre y se le realizó adición a lo presupuestado inicialmente ya que se identificó que no era suficiente.</t>
  </si>
  <si>
    <t>Se realizaron los estudios previos para la reubicación de la caseta y se está a la espera de suscribir el contrato en el trimestre III</t>
  </si>
  <si>
    <t>Se tomo la decision de eliminar este proyecto para la vigencia 2020 puesto a este tanque se le realizo mantenimeinto la vigencia anterior y se prioriza la adquisición de una váscula para el relleno sanitario.</t>
  </si>
  <si>
    <t>Se suscribio orden de suministro nº 002 donde se adquirió 2 guadañas con el señor Jairo Tobon</t>
  </si>
  <si>
    <t>Se suscribio orden de suministro nº 008 para la adquisición de equipos nuevos.</t>
  </si>
  <si>
    <t>Se suscribio orden de suministro nº 006 con Inversiones y representaciones la Unión y orden de obra nº 002 con OMMA arquitectura y mobiliario SAS</t>
  </si>
  <si>
    <t>Ejecutar en el año 15 capacitaciones al personal administrativo y operativo, en temas de bienestar laboral, seguridad y salud en el trabajo y demás temas identificados en el Plan de capacitación 2020.</t>
  </si>
  <si>
    <t>Por emergencia de COVId no se ha contratado capacitaciones al personal, se han dictado charlas dirigidas por los mismos funcionarios de la empresa.</t>
  </si>
  <si>
    <t>No se han desarrollado actividades logisticas por la emergencia sanitaria COVID 19</t>
  </si>
  <si>
    <t>Se suscribio orden de servicio nº 004 con la empresa IPS laboramos para realizar los examenes medicos y de aptitud.</t>
  </si>
  <si>
    <t>Se suscribio contrato de suministro nº 002 con la empresa PODIUM uniformes y ropa deportiva</t>
  </si>
  <si>
    <t>Se suscribio contrato de prestación de servicios nº 005 con el señor Ever Zea</t>
  </si>
  <si>
    <t>Se suscribio orden de suministro nº 002 con la señora Amparo Botero</t>
  </si>
  <si>
    <t>Se suscribió orden de suministro nº 003 con la señora olga Arboleda</t>
  </si>
  <si>
    <t>Se suscribió orden de suministro 007 con el señor hugo Ramirez</t>
  </si>
  <si>
    <t>Se suscribio orden de suministro 001 con el señor Hugo Ramirez</t>
  </si>
  <si>
    <t>en ejecución</t>
  </si>
  <si>
    <t>se suscribio contrato de obra 001 con Megaconstructora El Molino</t>
  </si>
  <si>
    <t>Se suscribio contrato de prestacion de servicios nº 001 con el señor Efranin Gomez</t>
  </si>
  <si>
    <t xml:space="preserve">Se suscribio contrato de prestacion de servicios nº 007 con el señor Carlos Franco </t>
  </si>
  <si>
    <t>Se suscribio contrato de prestación de servicios nº 006 con la señora Dora Botero</t>
  </si>
  <si>
    <t>Se suscribio Orden de servicio nº 003 con la empresa Enfoque Integral SAS</t>
  </si>
  <si>
    <t>Se suscribio orden de servicio nº 001 con la señora Verónica Botero</t>
  </si>
  <si>
    <t>Servicio de facturación electrónica</t>
  </si>
  <si>
    <t>Implementar y garantizar el funcionamiento del software para la facturación electrónica</t>
  </si>
  <si>
    <t>Facturación electronica funcionando</t>
  </si>
  <si>
    <t>Se suscribio contrato de prestación de servicios nº 003 con la empresa de software Saimyr SAS</t>
  </si>
  <si>
    <t>Se suscribio orden de servicios nº 011 con la empresa de software Saimyr SAS</t>
  </si>
  <si>
    <t>036</t>
  </si>
  <si>
    <t xml:space="preserve">Responsable: CARMEN JUDITH VALENCIA MORENO </t>
  </si>
  <si>
    <t>Desarrollo de proyectos a través de  convenios y/o Contratos interadminsitrativos con entidades competentes y cooperantes en el sector de inversión en servicios públicos.</t>
  </si>
  <si>
    <t>Alumbrado Público</t>
  </si>
  <si>
    <t>Administración, mantenimiento, modernización, expansión del sistema de alumbrado público y demás componentes consagrados en el artículo 350 de la ley 1819 de 2016 y demás normas que lo modifiquen, adicionen y complementen.</t>
  </si>
  <si>
    <t>Realizar mantenimiento, reparación y expansión en todo lo concerniente a Alumbrado Público.</t>
  </si>
  <si>
    <t>Se ha suscrito contrato de suministro N° 006 con Julio Hoyos, y ordenes de servicio N° 009 con Maricela Castro y orden de servicio N° 010 Elson Glen Osorio</t>
  </si>
  <si>
    <t>Acueducto y Alcantarillado</t>
  </si>
  <si>
    <t>2.4.1.4.01</t>
  </si>
  <si>
    <t>Aunar esfuerzos para la realización de estudios y diseños de redes de acueducto y alcantarillado y de obras complementarias dado el crecimiento urbanístico del municipio de La Unión Antioquia.</t>
  </si>
  <si>
    <t>Se suscribió convenio interadministrativo pero está pendiente suscribir los contratos para su ejecución.</t>
  </si>
  <si>
    <t>GERENCIA</t>
  </si>
  <si>
    <t>Se tiene suscrito convenio con el municipio de La Unión para un plan de comunicaciones aliado, quiens e encarga de su ejecución.</t>
  </si>
  <si>
    <t>Se suscribión orden de arrendamiento N° 001 con la empresa CONHYDRA para realizar tres (3) jornadas de mantenimientocon carro vactor</t>
  </si>
  <si>
    <t>Se encuentra en estiudio de la propuesta para elaborar contrato.</t>
  </si>
  <si>
    <t>Plan de comunicaciones</t>
  </si>
  <si>
    <t>2.4.1.1.17                             2.27</t>
  </si>
  <si>
    <t xml:space="preserve">Mantenimiento de Las Instalaciones de la Caseta de Reciclaje ubicada en el relleno sanitario </t>
  </si>
  <si>
    <t>Realizar Plan de Manejo Ambiental del Relleno Sanitario</t>
  </si>
  <si>
    <t>Alumbrado navideño</t>
  </si>
  <si>
    <t>50,000,000</t>
  </si>
  <si>
    <t>Aunar recursos, esfuerzos tecnicos, administrativos y financieros para el mantenimiento, Aseo y ornato de  parques y escenarios deportivos a través del convenio interadministrativo No 0131 del 01 de Agosto de 2020</t>
  </si>
  <si>
    <t>Guadañada de Los diferentes Parques</t>
  </si>
  <si>
    <t>Manteniemiento puente ubicado en el Sector la Concha</t>
  </si>
  <si>
    <t xml:space="preserve">Adquisicón de hidrolavadora que sera utilizada en el mantenimineto </t>
  </si>
  <si>
    <t>3,950,000</t>
  </si>
  <si>
    <t>PLAN DE ACCIÓN</t>
  </si>
  <si>
    <r>
      <rPr>
        <b/>
        <sz val="12"/>
        <color theme="1"/>
        <rFont val="Arial"/>
        <family val="2"/>
      </rPr>
      <t>OBJETIVOS:</t>
    </r>
    <r>
      <rPr>
        <sz val="12"/>
        <color theme="1"/>
        <rFont val="Arial"/>
        <family val="2"/>
      </rPr>
      <t xml:space="preserve">  • Planear las acciones institucionales para la vigencia en marco del presupuesto inicial aprobado, y articulado con el plan de desarrollo municipal, con el fin de realizar el seguimiento periódico a su ejecución.
                          • Planear el uso eficiente y eficaz de los recursos en el marco de la programación presupuestal.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</si>
</sst>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\ #,##0_);[Red]\(&quot;$&quot;\ #,##0\)"/>
    <numFmt numFmtId="164" formatCode="_-&quot;$&quot;\ * #,##0_-;\-&quot;$&quot;\ * #,##0_-;_-&quot;$&quot;\ * &quot;-&quot;_-;_-@_-"/>
    <numFmt numFmtId="165" formatCode="_-* #,##0_-;\-* #,##0_-;_-* &quot;-&quot;_-;_-@_-"/>
    <numFmt numFmtId="166" formatCode="_-* #,##0.00_-;\-* #,##0.00_-;_-* &quot;-&quot;??_-;_-@_-"/>
    <numFmt numFmtId="167" formatCode="&quot;$&quot;#,##0;[Red]\-&quot;$&quot;#,##0"/>
    <numFmt numFmtId="168" formatCode="_-&quot;$&quot;* #,##0.00_-;\-&quot;$&quot;* #,##0.00_-;_-&quot;$&quot;* &quot;-&quot;??_-;_-@_-"/>
    <numFmt numFmtId="169" formatCode="_-&quot;$&quot;* #,##0_-;\-&quot;$&quot;* #,##0_-;_-&quot;$&quot;* &quot;-&quot;??_-;_-@_-"/>
    <numFmt numFmtId="170" formatCode="_-* #,##0_-;\-* #,##0_-;_-* &quot;-&quot;??_-;_-@_-"/>
    <numFmt numFmtId="171" formatCode="0.0%"/>
    <numFmt numFmtId="172" formatCode="_-[$$-240A]\ * #,##0_ ;_-[$$-240A]\ * \-#,##0\ ;_-[$$-240A]\ * &quot;-&quot;??_ ;_-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Calibri"/>
      <family val="2"/>
    </font>
    <font>
      <sz val="9"/>
      <color rgb="FF000000"/>
      <name val="Arial"/>
      <family val="2"/>
    </font>
    <font>
      <b/>
      <sz val="2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9" fontId="4" fillId="2" borderId="1" xfId="1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0" fontId="0" fillId="4" borderId="1" xfId="6" applyNumberFormat="1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4" borderId="1" xfId="6" applyFont="1" applyFill="1" applyBorder="1" applyAlignment="1">
      <alignment horizontal="center" vertical="center"/>
    </xf>
    <xf numFmtId="10" fontId="0" fillId="4" borderId="1" xfId="0" applyNumberFormat="1" applyFill="1" applyBorder="1" applyAlignment="1">
      <alignment horizontal="center" vertical="center"/>
    </xf>
    <xf numFmtId="169" fontId="3" fillId="4" borderId="1" xfId="0" applyNumberFormat="1" applyFont="1" applyFill="1" applyBorder="1" applyAlignment="1">
      <alignment horizontal="center" vertical="center" wrapText="1"/>
    </xf>
    <xf numFmtId="9" fontId="0" fillId="4" borderId="1" xfId="6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0" fontId="0" fillId="0" borderId="0" xfId="5" applyNumberFormat="1" applyFont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4" borderId="1" xfId="3" applyFont="1" applyFill="1" applyBorder="1" applyAlignment="1" applyProtection="1">
      <alignment horizontal="center" vertical="center" wrapText="1"/>
      <protection hidden="1"/>
    </xf>
    <xf numFmtId="169" fontId="3" fillId="4" borderId="1" xfId="1" quotePrefix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8" fontId="0" fillId="4" borderId="1" xfId="1" applyFont="1" applyFill="1" applyBorder="1" applyAlignment="1">
      <alignment horizontal="center" vertical="center"/>
    </xf>
    <xf numFmtId="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9" fontId="0" fillId="4" borderId="1" xfId="1" applyNumberFormat="1" applyFont="1" applyFill="1" applyBorder="1" applyAlignment="1">
      <alignment horizontal="center" vertical="center"/>
    </xf>
    <xf numFmtId="9" fontId="7" fillId="4" borderId="1" xfId="0" applyNumberFormat="1" applyFont="1" applyFill="1" applyBorder="1" applyAlignment="1">
      <alignment horizontal="center" vertical="center"/>
    </xf>
    <xf numFmtId="171" fontId="0" fillId="4" borderId="1" xfId="6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 wrapText="1"/>
    </xf>
    <xf numFmtId="10" fontId="0" fillId="4" borderId="1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6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9" fontId="3" fillId="4" borderId="1" xfId="1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4" borderId="1" xfId="0" quotePrefix="1" applyFont="1" applyFill="1" applyBorder="1" applyAlignment="1">
      <alignment horizontal="center" vertical="center" wrapText="1"/>
    </xf>
    <xf numFmtId="172" fontId="3" fillId="4" borderId="1" xfId="6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9" fontId="4" fillId="7" borderId="1" xfId="1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vertical="center"/>
    </xf>
    <xf numFmtId="169" fontId="3" fillId="7" borderId="1" xfId="1" applyNumberFormat="1" applyFont="1" applyFill="1" applyBorder="1" applyAlignment="1">
      <alignment horizontal="center" vertical="center" wrapText="1"/>
    </xf>
    <xf numFmtId="169" fontId="3" fillId="7" borderId="1" xfId="1" quotePrefix="1" applyNumberFormat="1" applyFont="1" applyFill="1" applyBorder="1" applyAlignment="1">
      <alignment horizontal="center" vertical="center" wrapText="1"/>
    </xf>
    <xf numFmtId="165" fontId="0" fillId="7" borderId="1" xfId="4" applyFont="1" applyFill="1" applyBorder="1" applyAlignment="1">
      <alignment horizontal="center" vertical="center"/>
    </xf>
    <xf numFmtId="169" fontId="3" fillId="7" borderId="1" xfId="0" applyNumberFormat="1" applyFont="1" applyFill="1" applyBorder="1" applyAlignment="1">
      <alignment horizontal="center" vertical="center" wrapText="1"/>
    </xf>
    <xf numFmtId="170" fontId="0" fillId="7" borderId="0" xfId="5" applyNumberFormat="1" applyFont="1" applyFill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169" fontId="0" fillId="7" borderId="0" xfId="0" applyNumberFormat="1" applyFill="1" applyAlignment="1">
      <alignment horizontal="center" vertical="center"/>
    </xf>
    <xf numFmtId="166" fontId="0" fillId="7" borderId="0" xfId="5" applyFont="1" applyFill="1" applyAlignment="1">
      <alignment horizontal="center" vertical="center"/>
    </xf>
    <xf numFmtId="170" fontId="0" fillId="7" borderId="0" xfId="0" applyNumberFormat="1" applyFill="1" applyAlignment="1">
      <alignment horizontal="center" vertical="center"/>
    </xf>
    <xf numFmtId="169" fontId="3" fillId="0" borderId="1" xfId="1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9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9" fontId="3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8" fontId="0" fillId="0" borderId="1" xfId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6" fontId="3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/>
    </xf>
    <xf numFmtId="9" fontId="0" fillId="0" borderId="1" xfId="6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69" fontId="3" fillId="9" borderId="1" xfId="1" applyNumberFormat="1" applyFont="1" applyFill="1" applyBorder="1" applyAlignment="1">
      <alignment horizontal="center" vertical="center" wrapText="1"/>
    </xf>
    <xf numFmtId="169" fontId="3" fillId="9" borderId="1" xfId="0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10" fontId="0" fillId="0" borderId="1" xfId="6" applyNumberFormat="1" applyFont="1" applyFill="1" applyBorder="1" applyAlignment="1">
      <alignment horizontal="center" vertical="center"/>
    </xf>
    <xf numFmtId="10" fontId="0" fillId="0" borderId="1" xfId="6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0" fillId="8" borderId="1" xfId="0" applyNumberForma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1" fillId="6" borderId="1" xfId="0" applyFont="1" applyFill="1" applyBorder="1" applyAlignment="1">
      <alignment horizontal="center" vertical="center" wrapText="1"/>
    </xf>
    <xf numFmtId="167" fontId="11" fillId="6" borderId="1" xfId="0" applyNumberFormat="1" applyFont="1" applyFill="1" applyBorder="1" applyAlignment="1">
      <alignment horizontal="center" vertical="center" wrapText="1"/>
    </xf>
    <xf numFmtId="167" fontId="11" fillId="6" borderId="1" xfId="0" applyNumberFormat="1" applyFont="1" applyFill="1" applyBorder="1" applyAlignment="1">
      <alignment horizontal="center" vertical="center"/>
    </xf>
    <xf numFmtId="9" fontId="11" fillId="6" borderId="1" xfId="0" applyNumberFormat="1" applyFont="1" applyFill="1" applyBorder="1" applyAlignment="1">
      <alignment horizontal="center" vertical="center"/>
    </xf>
    <xf numFmtId="6" fontId="0" fillId="0" borderId="1" xfId="0" applyNumberFormat="1" applyFill="1" applyBorder="1" applyAlignment="1">
      <alignment horizontal="center" vertical="center" wrapText="1"/>
    </xf>
    <xf numFmtId="168" fontId="0" fillId="4" borderId="1" xfId="0" applyNumberFormat="1" applyFill="1" applyBorder="1" applyAlignment="1">
      <alignment horizontal="center" vertical="center" wrapText="1"/>
    </xf>
    <xf numFmtId="169" fontId="3" fillId="4" borderId="1" xfId="1" applyNumberFormat="1" applyFont="1" applyFill="1" applyBorder="1" applyAlignment="1">
      <alignment vertical="center" wrapText="1"/>
    </xf>
    <xf numFmtId="10" fontId="3" fillId="0" borderId="1" xfId="6" quotePrefix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0" fillId="8" borderId="1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69" fontId="3" fillId="0" borderId="1" xfId="1" quotePrefix="1" applyNumberFormat="1" applyFont="1" applyFill="1" applyBorder="1" applyAlignment="1">
      <alignment horizontal="center" vertical="center" wrapText="1"/>
    </xf>
    <xf numFmtId="10" fontId="3" fillId="0" borderId="1" xfId="6" quotePrefix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0" fontId="0" fillId="4" borderId="1" xfId="6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9" fontId="3" fillId="0" borderId="1" xfId="1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3" applyFont="1" applyFill="1" applyBorder="1" applyAlignment="1" applyProtection="1">
      <alignment horizontal="center" vertical="center" wrapText="1"/>
      <protection hidden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>
      <alignment horizontal="center" vertical="center" wrapText="1"/>
    </xf>
    <xf numFmtId="6" fontId="0" fillId="4" borderId="1" xfId="0" applyNumberForma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 wrapText="1"/>
    </xf>
    <xf numFmtId="6" fontId="0" fillId="0" borderId="1" xfId="0" applyNumberFormat="1" applyFill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</cellXfs>
  <cellStyles count="7">
    <cellStyle name="Millares" xfId="5" builtinId="3"/>
    <cellStyle name="Millares [0]" xfId="4" builtinId="6"/>
    <cellStyle name="Moneda" xfId="1" builtinId="4"/>
    <cellStyle name="Moneda 2" xfId="2"/>
    <cellStyle name="Normal" xfId="0" builtinId="0"/>
    <cellStyle name="Normal 2 2" xfId="3"/>
    <cellStyle name="Porcentaje" xfId="6" builtinId="5"/>
  </cellStyles>
  <dxfs count="0"/>
  <tableStyles count="0" defaultTableStyle="TableStyleMedium2" defaultPivotStyle="PivotStyleLight16"/>
  <colors>
    <mruColors>
      <color rgb="FF99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14883</xdr:rowOff>
    </xdr:from>
    <xdr:to>
      <xdr:col>21</xdr:col>
      <xdr:colOff>16143</xdr:colOff>
      <xdr:row>1</xdr:row>
      <xdr:rowOff>5160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0" y="14883"/>
          <a:ext cx="26238468" cy="1704777"/>
          <a:chOff x="2259762" y="2109416"/>
          <a:chExt cx="19044188" cy="184729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GrpSpPr/>
        </xdr:nvGrpSpPr>
        <xdr:grpSpPr>
          <a:xfrm>
            <a:off x="2259762" y="2109416"/>
            <a:ext cx="19044188" cy="1847290"/>
            <a:chOff x="2383631" y="1985963"/>
            <a:chExt cx="19022539" cy="1862652"/>
          </a:xfrm>
        </xdr:grpSpPr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xmlns="" id="{00000000-0008-0000-0000-000005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l="-1063" t="9031" r="33275" b="15354"/>
            <a:stretch/>
          </xdr:blipFill>
          <xdr:spPr>
            <a:xfrm>
              <a:off x="2383631" y="1985964"/>
              <a:ext cx="3712369" cy="1862651"/>
            </a:xfrm>
            <a:prstGeom prst="rect">
              <a:avLst/>
            </a:prstGeom>
          </xdr:spPr>
        </xdr:pic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xmlns="" id="{00000000-0008-0000-0000-000006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l="-1063" t="9031" r="62391" b="15354"/>
            <a:stretch/>
          </xdr:blipFill>
          <xdr:spPr>
            <a:xfrm>
              <a:off x="10728067" y="1991591"/>
              <a:ext cx="10678103" cy="1857024"/>
            </a:xfrm>
            <a:prstGeom prst="rect">
              <a:avLst/>
            </a:prstGeom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xmlns="" id="{00000000-0008-0000-0000-000007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l="27043" t="24574" r="377" b="36778"/>
            <a:stretch/>
          </xdr:blipFill>
          <xdr:spPr>
            <a:xfrm>
              <a:off x="6086828" y="1985963"/>
              <a:ext cx="5041900" cy="1862138"/>
            </a:xfrm>
            <a:prstGeom prst="rect">
              <a:avLst/>
            </a:prstGeom>
          </xdr:spPr>
        </xdr:pic>
      </xdr:grpSp>
      <xdr:pic>
        <xdr:nvPicPr>
          <xdr:cNvPr id="4" name="Imagen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9484385" y="2738426"/>
            <a:ext cx="11693141" cy="6584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"/>
  <sheetViews>
    <sheetView tabSelected="1" topLeftCell="A3" zoomScaleNormal="100" workbookViewId="0">
      <pane ySplit="3" topLeftCell="A6" activePane="bottomLeft" state="frozen"/>
      <selection activeCell="N3" sqref="N3"/>
      <selection pane="bottomLeft" activeCell="B7" sqref="B7"/>
    </sheetView>
  </sheetViews>
  <sheetFormatPr baseColWidth="10" defaultRowHeight="15" x14ac:dyDescent="0.25"/>
  <cols>
    <col min="1" max="1" width="12.85546875" style="9" customWidth="1"/>
    <col min="2" max="2" width="46.7109375" style="9" bestFit="1" customWidth="1"/>
    <col min="3" max="3" width="15.28515625" style="9" bestFit="1" customWidth="1"/>
    <col min="4" max="4" width="13.7109375" style="9" customWidth="1"/>
    <col min="5" max="5" width="13" style="9" customWidth="1"/>
    <col min="6" max="7" width="24.85546875" style="9" customWidth="1"/>
    <col min="8" max="8" width="26.28515625" style="9" customWidth="1"/>
    <col min="9" max="9" width="21" style="44" hidden="1" customWidth="1"/>
    <col min="10" max="10" width="20" style="9" bestFit="1" customWidth="1"/>
    <col min="11" max="11" width="18" style="44" bestFit="1" customWidth="1"/>
    <col min="12" max="12" width="13.140625" style="9" customWidth="1"/>
    <col min="13" max="13" width="13" style="9" customWidth="1"/>
    <col min="14" max="14" width="16.42578125" style="9" bestFit="1" customWidth="1"/>
    <col min="15" max="15" width="26" style="9" customWidth="1"/>
    <col min="16" max="16" width="12.28515625" style="9" customWidth="1"/>
    <col min="17" max="17" width="18" style="4" customWidth="1"/>
    <col min="18" max="18" width="18" style="9" customWidth="1"/>
    <col min="19" max="19" width="17.28515625" style="9" bestFit="1" customWidth="1"/>
    <col min="20" max="20" width="14.42578125" style="9" bestFit="1" customWidth="1"/>
    <col min="21" max="21" width="29.140625" style="9" customWidth="1"/>
    <col min="22" max="16384" width="11.42578125" style="9"/>
  </cols>
  <sheetData>
    <row r="1" spans="1:26" ht="135" customHeight="1" x14ac:dyDescent="0.25">
      <c r="Q1" s="3"/>
      <c r="R1" s="5"/>
      <c r="S1" s="5"/>
      <c r="T1" s="5"/>
      <c r="U1" s="5"/>
      <c r="V1" s="5"/>
      <c r="W1" s="5"/>
      <c r="X1" s="5"/>
      <c r="Y1" s="5"/>
      <c r="Z1" s="5"/>
    </row>
    <row r="2" spans="1:26" s="5" customFormat="1" ht="39.75" customHeight="1" x14ac:dyDescent="0.25">
      <c r="A2" s="14"/>
      <c r="B2" s="14"/>
      <c r="C2" s="14"/>
      <c r="D2" s="14"/>
      <c r="E2" s="14"/>
      <c r="F2" s="14"/>
      <c r="G2" s="14"/>
      <c r="H2" s="14"/>
      <c r="I2" s="44"/>
      <c r="J2" s="14"/>
      <c r="K2" s="44"/>
      <c r="L2" s="14"/>
      <c r="M2" s="14"/>
      <c r="N2" s="14"/>
      <c r="O2" s="14"/>
      <c r="P2" s="112" t="s">
        <v>290</v>
      </c>
      <c r="Q2" s="112"/>
      <c r="R2" s="112"/>
      <c r="S2" s="112"/>
      <c r="T2" s="112"/>
      <c r="U2" s="112"/>
    </row>
    <row r="3" spans="1:26" s="5" customFormat="1" ht="39.75" customHeight="1" x14ac:dyDescent="0.25">
      <c r="A3" s="121" t="s">
        <v>445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2"/>
    </row>
    <row r="4" spans="1:26" s="5" customFormat="1" ht="39.75" customHeight="1" x14ac:dyDescent="0.25">
      <c r="A4" s="118" t="s">
        <v>446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20"/>
    </row>
    <row r="5" spans="1:26" ht="57" customHeight="1" x14ac:dyDescent="0.25">
      <c r="A5" s="1" t="s">
        <v>128</v>
      </c>
      <c r="B5" s="1" t="s">
        <v>68</v>
      </c>
      <c r="C5" s="1" t="s">
        <v>32</v>
      </c>
      <c r="D5" s="1" t="s">
        <v>34</v>
      </c>
      <c r="E5" s="1" t="s">
        <v>42</v>
      </c>
      <c r="F5" s="1" t="s">
        <v>1</v>
      </c>
      <c r="G5" s="1" t="s">
        <v>3</v>
      </c>
      <c r="H5" s="1" t="s">
        <v>2</v>
      </c>
      <c r="I5" s="45" t="s">
        <v>314</v>
      </c>
      <c r="J5" s="2" t="s">
        <v>6</v>
      </c>
      <c r="K5" s="45" t="s">
        <v>315</v>
      </c>
      <c r="L5" s="2" t="s">
        <v>276</v>
      </c>
      <c r="M5" s="1" t="s">
        <v>4</v>
      </c>
      <c r="N5" s="1" t="s">
        <v>5</v>
      </c>
      <c r="O5" s="1" t="s">
        <v>0</v>
      </c>
      <c r="P5" s="1" t="s">
        <v>278</v>
      </c>
      <c r="Q5" s="1" t="s">
        <v>283</v>
      </c>
      <c r="R5" s="1" t="s">
        <v>289</v>
      </c>
      <c r="S5" s="1" t="s">
        <v>282</v>
      </c>
      <c r="T5" s="1" t="s">
        <v>275</v>
      </c>
      <c r="U5" s="1" t="s">
        <v>277</v>
      </c>
      <c r="V5" s="5"/>
      <c r="W5" s="5"/>
      <c r="X5" s="5"/>
      <c r="Y5" s="5"/>
      <c r="Z5" s="5"/>
    </row>
    <row r="6" spans="1:26" ht="46.5" customHeight="1" x14ac:dyDescent="0.25">
      <c r="A6" s="34" t="s">
        <v>231</v>
      </c>
      <c r="B6" s="35"/>
      <c r="C6" s="35"/>
      <c r="D6" s="35"/>
      <c r="E6" s="35"/>
      <c r="F6" s="35"/>
      <c r="G6" s="35"/>
      <c r="H6" s="35"/>
      <c r="I6" s="46"/>
      <c r="J6" s="35"/>
      <c r="K6" s="46"/>
      <c r="L6" s="35"/>
      <c r="M6" s="35"/>
      <c r="N6" s="35"/>
      <c r="O6" s="35"/>
      <c r="P6" s="35"/>
      <c r="Q6" s="35"/>
      <c r="R6" s="35"/>
      <c r="S6" s="35"/>
      <c r="T6" s="35"/>
      <c r="U6" s="36"/>
      <c r="V6" s="5"/>
      <c r="W6" s="5"/>
      <c r="X6" s="5"/>
      <c r="Y6" s="5"/>
      <c r="Z6" s="5"/>
    </row>
    <row r="7" spans="1:26" ht="115.5" customHeight="1" x14ac:dyDescent="0.25">
      <c r="A7" s="81" t="s">
        <v>187</v>
      </c>
      <c r="B7" s="80" t="s">
        <v>115</v>
      </c>
      <c r="C7" s="80" t="s">
        <v>91</v>
      </c>
      <c r="D7" s="80" t="s">
        <v>123</v>
      </c>
      <c r="E7" s="80" t="s">
        <v>287</v>
      </c>
      <c r="F7" s="82" t="s">
        <v>36</v>
      </c>
      <c r="G7" s="79" t="s">
        <v>136</v>
      </c>
      <c r="H7" s="79" t="s">
        <v>238</v>
      </c>
      <c r="I7" s="59">
        <v>9000000</v>
      </c>
      <c r="J7" s="59"/>
      <c r="K7" s="59" t="s">
        <v>329</v>
      </c>
      <c r="L7" s="39"/>
      <c r="M7" s="40" t="s">
        <v>21</v>
      </c>
      <c r="N7" s="80" t="s">
        <v>19</v>
      </c>
      <c r="O7" s="80" t="s">
        <v>134</v>
      </c>
      <c r="P7" s="80" t="s">
        <v>365</v>
      </c>
      <c r="Q7" s="37">
        <v>20262742</v>
      </c>
      <c r="R7" s="22">
        <v>2421913</v>
      </c>
      <c r="S7" s="6">
        <f>R7/Q7</f>
        <v>0.11952543244147312</v>
      </c>
      <c r="T7" s="6">
        <v>0.1</v>
      </c>
      <c r="U7" s="25" t="s">
        <v>366</v>
      </c>
      <c r="V7" s="5"/>
      <c r="W7" s="5"/>
      <c r="X7" s="5"/>
      <c r="Y7" s="5"/>
      <c r="Z7" s="5"/>
    </row>
    <row r="8" spans="1:26" s="5" customFormat="1" ht="108" customHeight="1" x14ac:dyDescent="0.2">
      <c r="A8" s="94" t="s">
        <v>188</v>
      </c>
      <c r="B8" s="95" t="s">
        <v>116</v>
      </c>
      <c r="C8" s="80" t="s">
        <v>91</v>
      </c>
      <c r="D8" s="80" t="s">
        <v>124</v>
      </c>
      <c r="E8" s="80" t="s">
        <v>49</v>
      </c>
      <c r="F8" s="93" t="s">
        <v>22</v>
      </c>
      <c r="G8" s="79" t="s">
        <v>316</v>
      </c>
      <c r="H8" s="79" t="s">
        <v>69</v>
      </c>
      <c r="I8" s="60">
        <v>20000000</v>
      </c>
      <c r="J8" s="59"/>
      <c r="K8" s="59">
        <v>15000000</v>
      </c>
      <c r="L8" s="39"/>
      <c r="M8" s="40" t="s">
        <v>21</v>
      </c>
      <c r="N8" s="80" t="s">
        <v>12</v>
      </c>
      <c r="O8" s="80" t="s">
        <v>135</v>
      </c>
      <c r="P8" s="84" t="s">
        <v>367</v>
      </c>
      <c r="Q8" s="85">
        <v>0</v>
      </c>
      <c r="R8" s="86">
        <v>0</v>
      </c>
      <c r="S8" s="87">
        <v>0</v>
      </c>
      <c r="T8" s="87">
        <v>0</v>
      </c>
      <c r="U8" s="83" t="s">
        <v>374</v>
      </c>
    </row>
    <row r="9" spans="1:26" s="5" customFormat="1" ht="93.75" customHeight="1" x14ac:dyDescent="0.2">
      <c r="A9" s="94"/>
      <c r="B9" s="95"/>
      <c r="C9" s="80" t="s">
        <v>91</v>
      </c>
      <c r="D9" s="80" t="s">
        <v>301</v>
      </c>
      <c r="E9" s="80" t="s">
        <v>330</v>
      </c>
      <c r="F9" s="93"/>
      <c r="G9" s="79" t="s">
        <v>317</v>
      </c>
      <c r="H9" s="79" t="s">
        <v>317</v>
      </c>
      <c r="I9" s="60"/>
      <c r="J9" s="59"/>
      <c r="K9" s="59">
        <v>15000000</v>
      </c>
      <c r="L9" s="39"/>
      <c r="M9" s="40" t="s">
        <v>21</v>
      </c>
      <c r="N9" s="80" t="s">
        <v>12</v>
      </c>
      <c r="O9" s="80" t="s">
        <v>296</v>
      </c>
      <c r="P9" s="80" t="s">
        <v>367</v>
      </c>
      <c r="Q9" s="37"/>
      <c r="R9" s="37"/>
      <c r="S9" s="8"/>
      <c r="T9" s="8"/>
      <c r="U9" s="83" t="s">
        <v>368</v>
      </c>
    </row>
    <row r="10" spans="1:26" s="5" customFormat="1" ht="93.75" customHeight="1" x14ac:dyDescent="0.2">
      <c r="A10" s="94"/>
      <c r="B10" s="95"/>
      <c r="C10" s="80" t="s">
        <v>91</v>
      </c>
      <c r="D10" s="80" t="s">
        <v>301</v>
      </c>
      <c r="E10" s="80" t="s">
        <v>332</v>
      </c>
      <c r="F10" s="93"/>
      <c r="G10" s="79" t="s">
        <v>331</v>
      </c>
      <c r="H10" s="79" t="s">
        <v>295</v>
      </c>
      <c r="I10" s="60"/>
      <c r="J10" s="59"/>
      <c r="K10" s="59">
        <v>50000000</v>
      </c>
      <c r="L10" s="39"/>
      <c r="M10" s="40" t="s">
        <v>21</v>
      </c>
      <c r="N10" s="80" t="s">
        <v>12</v>
      </c>
      <c r="O10" s="80" t="s">
        <v>297</v>
      </c>
      <c r="P10" s="80" t="s">
        <v>370</v>
      </c>
      <c r="Q10" s="43">
        <v>2397860</v>
      </c>
      <c r="R10" s="43">
        <v>2397860</v>
      </c>
      <c r="S10" s="8">
        <f>R10/K10</f>
        <v>4.7957199999999998E-2</v>
      </c>
      <c r="T10" s="8">
        <v>0.05</v>
      </c>
      <c r="U10" s="83" t="s">
        <v>369</v>
      </c>
    </row>
    <row r="11" spans="1:26" ht="96.75" customHeight="1" x14ac:dyDescent="0.25">
      <c r="A11" s="81" t="s">
        <v>189</v>
      </c>
      <c r="B11" s="80" t="s">
        <v>116</v>
      </c>
      <c r="C11" s="80" t="s">
        <v>91</v>
      </c>
      <c r="D11" s="80" t="s">
        <v>124</v>
      </c>
      <c r="E11" s="80" t="s">
        <v>49</v>
      </c>
      <c r="F11" s="80" t="s">
        <v>93</v>
      </c>
      <c r="G11" s="79" t="s">
        <v>25</v>
      </c>
      <c r="H11" s="79" t="s">
        <v>137</v>
      </c>
      <c r="I11" s="59"/>
      <c r="J11" s="61"/>
      <c r="K11" s="59">
        <v>10500000</v>
      </c>
      <c r="L11" s="12"/>
      <c r="M11" s="40" t="s">
        <v>21</v>
      </c>
      <c r="N11" s="80" t="s">
        <v>26</v>
      </c>
      <c r="O11" s="80" t="s">
        <v>92</v>
      </c>
      <c r="P11" s="80" t="s">
        <v>281</v>
      </c>
      <c r="Q11" s="37"/>
      <c r="R11" s="22"/>
      <c r="S11" s="8"/>
      <c r="T11" s="8"/>
      <c r="U11" s="38"/>
      <c r="V11" s="5"/>
      <c r="W11" s="5"/>
      <c r="X11" s="5"/>
      <c r="Y11" s="5"/>
      <c r="Z11" s="5"/>
    </row>
    <row r="12" spans="1:26" ht="109.5" customHeight="1" x14ac:dyDescent="0.25">
      <c r="A12" s="94" t="s">
        <v>190</v>
      </c>
      <c r="B12" s="80" t="s">
        <v>116</v>
      </c>
      <c r="C12" s="80" t="s">
        <v>35</v>
      </c>
      <c r="D12" s="80" t="s">
        <v>123</v>
      </c>
      <c r="E12" s="80" t="s">
        <v>43</v>
      </c>
      <c r="F12" s="108" t="s">
        <v>90</v>
      </c>
      <c r="G12" s="79" t="s">
        <v>143</v>
      </c>
      <c r="H12" s="79" t="s">
        <v>341</v>
      </c>
      <c r="I12" s="59">
        <v>40000000</v>
      </c>
      <c r="J12" s="59"/>
      <c r="K12" s="59">
        <v>41000000</v>
      </c>
      <c r="L12" s="59"/>
      <c r="M12" s="79" t="s">
        <v>7</v>
      </c>
      <c r="N12" s="79" t="s">
        <v>13</v>
      </c>
      <c r="O12" s="79" t="s">
        <v>285</v>
      </c>
      <c r="P12" s="79" t="s">
        <v>280</v>
      </c>
      <c r="Q12" s="88">
        <v>39999827</v>
      </c>
      <c r="R12" s="64">
        <v>11774277</v>
      </c>
      <c r="S12" s="75">
        <f t="shared" ref="S12:S21" si="0">R12/Q12</f>
        <v>0.29435819809920677</v>
      </c>
      <c r="T12" s="76">
        <f>R12/Q12</f>
        <v>0.29435819809920677</v>
      </c>
      <c r="U12" s="66" t="s">
        <v>371</v>
      </c>
      <c r="V12" s="5"/>
      <c r="W12" s="5"/>
      <c r="X12" s="5"/>
      <c r="Y12" s="5"/>
      <c r="Z12" s="5"/>
    </row>
    <row r="13" spans="1:26" ht="79.5" customHeight="1" x14ac:dyDescent="0.25">
      <c r="A13" s="94"/>
      <c r="B13" s="80" t="s">
        <v>116</v>
      </c>
      <c r="C13" s="80" t="s">
        <v>35</v>
      </c>
      <c r="D13" s="80" t="s">
        <v>123</v>
      </c>
      <c r="E13" s="80" t="s">
        <v>333</v>
      </c>
      <c r="F13" s="108"/>
      <c r="G13" s="79" t="s">
        <v>145</v>
      </c>
      <c r="H13" s="79" t="s">
        <v>144</v>
      </c>
      <c r="I13" s="59">
        <v>20000000</v>
      </c>
      <c r="J13" s="59"/>
      <c r="K13" s="59">
        <v>30000000</v>
      </c>
      <c r="L13" s="59"/>
      <c r="M13" s="79" t="s">
        <v>7</v>
      </c>
      <c r="N13" s="79" t="s">
        <v>13</v>
      </c>
      <c r="O13" s="79" t="s">
        <v>237</v>
      </c>
      <c r="P13" s="79" t="s">
        <v>280</v>
      </c>
      <c r="Q13" s="88">
        <v>30000000</v>
      </c>
      <c r="R13" s="64">
        <v>5732470</v>
      </c>
      <c r="S13" s="75">
        <v>0.19109999999999999</v>
      </c>
      <c r="T13" s="76">
        <v>0.3019</v>
      </c>
      <c r="U13" s="66" t="s">
        <v>372</v>
      </c>
      <c r="V13" s="5"/>
      <c r="W13" s="5"/>
      <c r="X13" s="5"/>
      <c r="Y13" s="5"/>
      <c r="Z13" s="5"/>
    </row>
    <row r="14" spans="1:26" ht="68.25" customHeight="1" x14ac:dyDescent="0.25">
      <c r="A14" s="81" t="s">
        <v>191</v>
      </c>
      <c r="B14" s="80" t="s">
        <v>116</v>
      </c>
      <c r="C14" s="80" t="s">
        <v>91</v>
      </c>
      <c r="D14" s="80" t="s">
        <v>123</v>
      </c>
      <c r="E14" s="80" t="s">
        <v>334</v>
      </c>
      <c r="F14" s="19" t="s">
        <v>44</v>
      </c>
      <c r="G14" s="79" t="s">
        <v>318</v>
      </c>
      <c r="H14" s="79" t="s">
        <v>319</v>
      </c>
      <c r="I14" s="59">
        <v>10000000</v>
      </c>
      <c r="J14" s="59"/>
      <c r="K14" s="59">
        <v>20000000</v>
      </c>
      <c r="L14" s="39"/>
      <c r="M14" s="80" t="s">
        <v>7</v>
      </c>
      <c r="N14" s="80" t="s">
        <v>13</v>
      </c>
      <c r="O14" s="80" t="s">
        <v>375</v>
      </c>
      <c r="P14" s="80" t="s">
        <v>367</v>
      </c>
      <c r="Q14" s="37">
        <v>0</v>
      </c>
      <c r="R14" s="22">
        <f t="shared" ref="R14:R20" si="1">(I14+L14)*S14</f>
        <v>0</v>
      </c>
      <c r="S14" s="8">
        <v>0</v>
      </c>
      <c r="T14" s="8">
        <v>0</v>
      </c>
      <c r="U14" s="38"/>
      <c r="V14" s="5"/>
      <c r="W14" s="5"/>
      <c r="X14" s="5"/>
      <c r="Y14" s="5"/>
      <c r="Z14" s="5"/>
    </row>
    <row r="15" spans="1:26" ht="90" customHeight="1" x14ac:dyDescent="0.25">
      <c r="A15" s="94" t="s">
        <v>192</v>
      </c>
      <c r="B15" s="80" t="s">
        <v>116</v>
      </c>
      <c r="C15" s="80" t="s">
        <v>35</v>
      </c>
      <c r="D15" s="80" t="s">
        <v>123</v>
      </c>
      <c r="E15" s="80" t="s">
        <v>46</v>
      </c>
      <c r="F15" s="95" t="s">
        <v>224</v>
      </c>
      <c r="G15" s="101" t="s">
        <v>146</v>
      </c>
      <c r="H15" s="62" t="s">
        <v>75</v>
      </c>
      <c r="I15" s="60">
        <v>5000000</v>
      </c>
      <c r="J15" s="60"/>
      <c r="K15" s="59">
        <v>5250000</v>
      </c>
      <c r="L15" s="60"/>
      <c r="M15" s="63" t="s">
        <v>7</v>
      </c>
      <c r="N15" s="79" t="s">
        <v>13</v>
      </c>
      <c r="O15" s="79" t="s">
        <v>182</v>
      </c>
      <c r="P15" s="79" t="s">
        <v>373</v>
      </c>
      <c r="Q15" s="88">
        <v>0</v>
      </c>
      <c r="R15" s="64">
        <v>0</v>
      </c>
      <c r="S15" s="65" t="e">
        <f t="shared" si="0"/>
        <v>#DIV/0!</v>
      </c>
      <c r="T15" s="65">
        <v>0</v>
      </c>
      <c r="U15" s="66" t="s">
        <v>376</v>
      </c>
      <c r="V15" s="5"/>
      <c r="W15" s="5"/>
      <c r="X15" s="5"/>
      <c r="Y15" s="5"/>
      <c r="Z15" s="5"/>
    </row>
    <row r="16" spans="1:26" ht="90" customHeight="1" x14ac:dyDescent="0.25">
      <c r="A16" s="94"/>
      <c r="B16" s="80" t="s">
        <v>116</v>
      </c>
      <c r="C16" s="80" t="s">
        <v>35</v>
      </c>
      <c r="D16" s="80" t="s">
        <v>123</v>
      </c>
      <c r="E16" s="80" t="s">
        <v>335</v>
      </c>
      <c r="F16" s="95"/>
      <c r="G16" s="101"/>
      <c r="H16" s="62" t="s">
        <v>76</v>
      </c>
      <c r="I16" s="67">
        <v>5000000</v>
      </c>
      <c r="J16" s="60"/>
      <c r="K16" s="59">
        <v>7000000</v>
      </c>
      <c r="L16" s="18"/>
      <c r="M16" s="40" t="s">
        <v>13</v>
      </c>
      <c r="N16" s="80" t="s">
        <v>14</v>
      </c>
      <c r="O16" s="80"/>
      <c r="P16" s="79" t="s">
        <v>373</v>
      </c>
      <c r="Q16" s="37">
        <v>0</v>
      </c>
      <c r="R16" s="22">
        <v>0</v>
      </c>
      <c r="S16" s="6">
        <v>0</v>
      </c>
      <c r="T16" s="8">
        <v>0</v>
      </c>
      <c r="U16" s="25" t="s">
        <v>377</v>
      </c>
      <c r="V16" s="5"/>
      <c r="W16" s="5"/>
      <c r="X16" s="5"/>
      <c r="Y16" s="5"/>
      <c r="Z16" s="5"/>
    </row>
    <row r="17" spans="1:26" ht="72.75" customHeight="1" x14ac:dyDescent="0.25">
      <c r="A17" s="94" t="s">
        <v>193</v>
      </c>
      <c r="B17" s="95" t="s">
        <v>116</v>
      </c>
      <c r="C17" s="80" t="s">
        <v>91</v>
      </c>
      <c r="D17" s="80" t="s">
        <v>123</v>
      </c>
      <c r="E17" s="80" t="s">
        <v>46</v>
      </c>
      <c r="F17" s="95" t="s">
        <v>45</v>
      </c>
      <c r="G17" s="79" t="s">
        <v>15</v>
      </c>
      <c r="H17" s="62" t="s">
        <v>320</v>
      </c>
      <c r="I17" s="60">
        <v>76000000</v>
      </c>
      <c r="J17" s="60"/>
      <c r="K17" s="59">
        <v>23500000</v>
      </c>
      <c r="L17" s="18"/>
      <c r="M17" s="40" t="s">
        <v>16</v>
      </c>
      <c r="N17" s="80" t="s">
        <v>17</v>
      </c>
      <c r="O17" s="80" t="s">
        <v>239</v>
      </c>
      <c r="P17" s="80" t="s">
        <v>281</v>
      </c>
      <c r="Q17" s="37">
        <v>0</v>
      </c>
      <c r="R17" s="22">
        <f t="shared" si="1"/>
        <v>0</v>
      </c>
      <c r="S17" s="8">
        <v>0</v>
      </c>
      <c r="T17" s="8">
        <v>0</v>
      </c>
      <c r="U17" s="25" t="s">
        <v>433</v>
      </c>
      <c r="V17" s="5"/>
      <c r="W17" s="5"/>
      <c r="X17" s="5"/>
      <c r="Y17" s="5"/>
      <c r="Z17" s="5"/>
    </row>
    <row r="18" spans="1:26" s="5" customFormat="1" ht="64.5" customHeight="1" x14ac:dyDescent="0.25">
      <c r="A18" s="94"/>
      <c r="B18" s="95"/>
      <c r="C18" s="95" t="s">
        <v>91</v>
      </c>
      <c r="D18" s="95" t="s">
        <v>301</v>
      </c>
      <c r="E18" s="95" t="s">
        <v>336</v>
      </c>
      <c r="F18" s="95"/>
      <c r="G18" s="79" t="s">
        <v>321</v>
      </c>
      <c r="H18" s="62" t="s">
        <v>322</v>
      </c>
      <c r="I18" s="60"/>
      <c r="J18" s="60"/>
      <c r="K18" s="59">
        <v>15000000</v>
      </c>
      <c r="L18" s="18"/>
      <c r="M18" s="40"/>
      <c r="N18" s="80"/>
      <c r="O18" s="80" t="s">
        <v>302</v>
      </c>
      <c r="P18" s="80" t="s">
        <v>373</v>
      </c>
      <c r="Q18" s="37">
        <v>0</v>
      </c>
      <c r="R18" s="22">
        <v>0</v>
      </c>
      <c r="S18" s="8">
        <v>0</v>
      </c>
      <c r="T18" s="8">
        <v>0</v>
      </c>
      <c r="U18" s="25" t="s">
        <v>378</v>
      </c>
    </row>
    <row r="19" spans="1:26" s="5" customFormat="1" ht="69.75" customHeight="1" x14ac:dyDescent="0.25">
      <c r="A19" s="81"/>
      <c r="B19" s="80"/>
      <c r="C19" s="95"/>
      <c r="D19" s="95"/>
      <c r="E19" s="95"/>
      <c r="F19" s="95"/>
      <c r="G19" s="79" t="s">
        <v>443</v>
      </c>
      <c r="H19" s="79" t="s">
        <v>443</v>
      </c>
      <c r="I19" s="60"/>
      <c r="J19" s="60"/>
      <c r="K19" s="59" t="s">
        <v>444</v>
      </c>
      <c r="L19" s="18"/>
      <c r="M19" s="40"/>
      <c r="N19" s="80"/>
      <c r="O19" s="80"/>
      <c r="P19" s="80"/>
      <c r="Q19" s="37"/>
      <c r="R19" s="22"/>
      <c r="S19" s="8"/>
      <c r="T19" s="8"/>
      <c r="U19" s="25"/>
    </row>
    <row r="20" spans="1:26" ht="101.25" customHeight="1" x14ac:dyDescent="0.25">
      <c r="A20" s="81" t="s">
        <v>194</v>
      </c>
      <c r="B20" s="80" t="s">
        <v>116</v>
      </c>
      <c r="C20" s="80" t="s">
        <v>91</v>
      </c>
      <c r="D20" s="80" t="s">
        <v>123</v>
      </c>
      <c r="E20" s="80" t="s">
        <v>46</v>
      </c>
      <c r="F20" s="80" t="s">
        <v>225</v>
      </c>
      <c r="G20" s="79" t="s">
        <v>147</v>
      </c>
      <c r="H20" s="79" t="s">
        <v>18</v>
      </c>
      <c r="I20" s="60">
        <v>20000000</v>
      </c>
      <c r="J20" s="60"/>
      <c r="K20" s="59">
        <v>10000000</v>
      </c>
      <c r="L20" s="18"/>
      <c r="M20" s="40" t="s">
        <v>12</v>
      </c>
      <c r="N20" s="80" t="s">
        <v>19</v>
      </c>
      <c r="O20" s="80" t="s">
        <v>240</v>
      </c>
      <c r="P20" s="80" t="s">
        <v>280</v>
      </c>
      <c r="Q20" s="37">
        <v>2559270</v>
      </c>
      <c r="R20" s="22">
        <f t="shared" si="1"/>
        <v>0</v>
      </c>
      <c r="S20" s="8">
        <v>0</v>
      </c>
      <c r="T20" s="8">
        <v>0</v>
      </c>
      <c r="U20" s="25" t="s">
        <v>379</v>
      </c>
      <c r="V20" s="5"/>
      <c r="W20" s="5"/>
      <c r="X20" s="5"/>
      <c r="Y20" s="5"/>
      <c r="Z20" s="5"/>
    </row>
    <row r="21" spans="1:26" ht="71.25" customHeight="1" x14ac:dyDescent="0.25">
      <c r="A21" s="81" t="s">
        <v>195</v>
      </c>
      <c r="B21" s="80" t="s">
        <v>116</v>
      </c>
      <c r="C21" s="80" t="s">
        <v>91</v>
      </c>
      <c r="D21" s="80" t="s">
        <v>123</v>
      </c>
      <c r="E21" s="80" t="s">
        <v>43</v>
      </c>
      <c r="F21" s="80" t="s">
        <v>303</v>
      </c>
      <c r="G21" s="79" t="s">
        <v>148</v>
      </c>
      <c r="H21" s="79" t="s">
        <v>337</v>
      </c>
      <c r="I21" s="59">
        <v>50000000</v>
      </c>
      <c r="J21" s="59"/>
      <c r="K21" s="59">
        <v>10000000</v>
      </c>
      <c r="L21" s="39"/>
      <c r="M21" s="40" t="s">
        <v>16</v>
      </c>
      <c r="N21" s="80" t="s">
        <v>20</v>
      </c>
      <c r="O21" s="80" t="s">
        <v>110</v>
      </c>
      <c r="P21" s="80" t="s">
        <v>281</v>
      </c>
      <c r="Q21" s="37">
        <v>0</v>
      </c>
      <c r="R21" s="22">
        <v>0</v>
      </c>
      <c r="S21" s="11" t="e">
        <f t="shared" si="0"/>
        <v>#DIV/0!</v>
      </c>
      <c r="T21" s="11">
        <v>0</v>
      </c>
      <c r="U21" s="25" t="s">
        <v>380</v>
      </c>
      <c r="V21" s="5"/>
      <c r="W21" s="5"/>
      <c r="X21" s="5"/>
      <c r="Y21" s="5"/>
      <c r="Z21" s="5"/>
    </row>
    <row r="22" spans="1:26" ht="87" customHeight="1" x14ac:dyDescent="0.25">
      <c r="A22" s="94" t="s">
        <v>196</v>
      </c>
      <c r="B22" s="80" t="s">
        <v>116</v>
      </c>
      <c r="C22" s="80" t="s">
        <v>35</v>
      </c>
      <c r="D22" s="80" t="s">
        <v>123</v>
      </c>
      <c r="E22" s="80" t="s">
        <v>47</v>
      </c>
      <c r="F22" s="95" t="s">
        <v>226</v>
      </c>
      <c r="G22" s="79" t="s">
        <v>323</v>
      </c>
      <c r="H22" s="79" t="s">
        <v>324</v>
      </c>
      <c r="I22" s="60">
        <v>10000000</v>
      </c>
      <c r="J22" s="60"/>
      <c r="K22" s="59">
        <v>4000000</v>
      </c>
      <c r="L22" s="18"/>
      <c r="M22" s="40" t="s">
        <v>11</v>
      </c>
      <c r="N22" s="80" t="s">
        <v>12</v>
      </c>
      <c r="O22" s="80" t="s">
        <v>111</v>
      </c>
      <c r="P22" s="80" t="s">
        <v>280</v>
      </c>
      <c r="Q22" s="37">
        <v>2922997</v>
      </c>
      <c r="R22" s="22">
        <v>0</v>
      </c>
      <c r="S22" s="11">
        <v>0</v>
      </c>
      <c r="T22" s="8">
        <v>0</v>
      </c>
      <c r="U22" s="25" t="s">
        <v>381</v>
      </c>
      <c r="V22" s="5"/>
      <c r="W22" s="5"/>
      <c r="X22" s="5"/>
      <c r="Y22" s="5"/>
      <c r="Z22" s="5"/>
    </row>
    <row r="23" spans="1:26" ht="90" customHeight="1" x14ac:dyDescent="0.25">
      <c r="A23" s="94"/>
      <c r="B23" s="80" t="s">
        <v>116</v>
      </c>
      <c r="C23" s="80" t="s">
        <v>35</v>
      </c>
      <c r="D23" s="80" t="s">
        <v>124</v>
      </c>
      <c r="E23" s="80" t="s">
        <v>338</v>
      </c>
      <c r="F23" s="95"/>
      <c r="G23" s="79" t="s">
        <v>150</v>
      </c>
      <c r="H23" s="79" t="s">
        <v>149</v>
      </c>
      <c r="I23" s="59">
        <v>20000000</v>
      </c>
      <c r="J23" s="61"/>
      <c r="K23" s="59">
        <v>6000000</v>
      </c>
      <c r="L23" s="12"/>
      <c r="M23" s="40" t="s">
        <v>21</v>
      </c>
      <c r="N23" s="80" t="s">
        <v>19</v>
      </c>
      <c r="O23" s="80" t="s">
        <v>241</v>
      </c>
      <c r="P23" s="80" t="s">
        <v>280</v>
      </c>
      <c r="Q23" s="37">
        <v>2256240</v>
      </c>
      <c r="R23" s="22">
        <v>0</v>
      </c>
      <c r="S23" s="11">
        <v>0</v>
      </c>
      <c r="T23" s="11">
        <v>0.33329999999999999</v>
      </c>
      <c r="U23" s="25" t="s">
        <v>432</v>
      </c>
      <c r="V23" s="5"/>
      <c r="W23" s="5"/>
      <c r="X23" s="5"/>
      <c r="Y23" s="5"/>
      <c r="Z23" s="5"/>
    </row>
    <row r="24" spans="1:26" ht="61.5" customHeight="1" x14ac:dyDescent="0.25">
      <c r="A24" s="94" t="s">
        <v>197</v>
      </c>
      <c r="B24" s="80" t="s">
        <v>116</v>
      </c>
      <c r="C24" s="80" t="s">
        <v>35</v>
      </c>
      <c r="D24" s="80" t="s">
        <v>123</v>
      </c>
      <c r="E24" s="80" t="s">
        <v>48</v>
      </c>
      <c r="F24" s="93" t="s">
        <v>23</v>
      </c>
      <c r="G24" s="101" t="s">
        <v>155</v>
      </c>
      <c r="H24" s="79" t="s">
        <v>24</v>
      </c>
      <c r="I24" s="60">
        <v>3000000</v>
      </c>
      <c r="J24" s="61"/>
      <c r="K24" s="59">
        <v>3150000</v>
      </c>
      <c r="L24" s="61"/>
      <c r="M24" s="63" t="s">
        <v>21</v>
      </c>
      <c r="N24" s="79" t="s">
        <v>19</v>
      </c>
      <c r="O24" s="79" t="s">
        <v>242</v>
      </c>
      <c r="P24" s="80" t="s">
        <v>281</v>
      </c>
      <c r="Q24" s="88">
        <v>0</v>
      </c>
      <c r="R24" s="64">
        <v>0</v>
      </c>
      <c r="S24" s="68">
        <v>0</v>
      </c>
      <c r="T24" s="65">
        <v>0</v>
      </c>
      <c r="U24" s="25"/>
      <c r="V24" s="5"/>
      <c r="W24" s="5"/>
      <c r="X24" s="5"/>
      <c r="Y24" s="5"/>
      <c r="Z24" s="5"/>
    </row>
    <row r="25" spans="1:26" ht="73.5" customHeight="1" x14ac:dyDescent="0.25">
      <c r="A25" s="94"/>
      <c r="B25" s="80" t="s">
        <v>116</v>
      </c>
      <c r="C25" s="80" t="s">
        <v>35</v>
      </c>
      <c r="D25" s="80" t="s">
        <v>123</v>
      </c>
      <c r="E25" s="80" t="s">
        <v>48</v>
      </c>
      <c r="F25" s="93"/>
      <c r="G25" s="101"/>
      <c r="H25" s="79" t="s">
        <v>156</v>
      </c>
      <c r="I25" s="60">
        <v>5000000</v>
      </c>
      <c r="J25" s="61"/>
      <c r="K25" s="59">
        <v>10000000</v>
      </c>
      <c r="L25" s="61"/>
      <c r="M25" s="63" t="s">
        <v>12</v>
      </c>
      <c r="N25" s="79" t="s">
        <v>14</v>
      </c>
      <c r="O25" s="79" t="s">
        <v>243</v>
      </c>
      <c r="P25" s="80" t="s">
        <v>281</v>
      </c>
      <c r="Q25" s="88">
        <v>0</v>
      </c>
      <c r="R25" s="64">
        <v>0</v>
      </c>
      <c r="S25" s="68">
        <v>0</v>
      </c>
      <c r="T25" s="69">
        <v>0</v>
      </c>
      <c r="U25" s="25"/>
      <c r="V25" s="5"/>
      <c r="W25" s="5"/>
      <c r="X25" s="5"/>
      <c r="Y25" s="5"/>
      <c r="Z25" s="5"/>
    </row>
    <row r="26" spans="1:26" ht="93.75" customHeight="1" x14ac:dyDescent="0.25">
      <c r="A26" s="94"/>
      <c r="B26" s="80" t="s">
        <v>116</v>
      </c>
      <c r="C26" s="80" t="s">
        <v>35</v>
      </c>
      <c r="D26" s="80" t="s">
        <v>123</v>
      </c>
      <c r="E26" s="80" t="s">
        <v>48</v>
      </c>
      <c r="F26" s="93"/>
      <c r="G26" s="79" t="s">
        <v>78</v>
      </c>
      <c r="H26" s="79" t="s">
        <v>157</v>
      </c>
      <c r="I26" s="60">
        <v>2000000</v>
      </c>
      <c r="J26" s="61"/>
      <c r="K26" s="59">
        <v>2100000</v>
      </c>
      <c r="L26" s="61"/>
      <c r="M26" s="63" t="s">
        <v>12</v>
      </c>
      <c r="N26" s="79" t="s">
        <v>19</v>
      </c>
      <c r="O26" s="79" t="s">
        <v>244</v>
      </c>
      <c r="P26" s="80" t="s">
        <v>281</v>
      </c>
      <c r="Q26" s="88">
        <v>0</v>
      </c>
      <c r="R26" s="64">
        <v>0</v>
      </c>
      <c r="S26" s="68">
        <v>0</v>
      </c>
      <c r="T26" s="65">
        <v>0</v>
      </c>
      <c r="U26" s="38"/>
      <c r="V26" s="5"/>
      <c r="W26" s="5"/>
      <c r="X26" s="5"/>
      <c r="Y26" s="5"/>
      <c r="Z26" s="5"/>
    </row>
    <row r="27" spans="1:26" ht="108" customHeight="1" x14ac:dyDescent="0.25">
      <c r="A27" s="94" t="s">
        <v>198</v>
      </c>
      <c r="B27" s="80" t="s">
        <v>116</v>
      </c>
      <c r="C27" s="80" t="s">
        <v>35</v>
      </c>
      <c r="D27" s="80" t="s">
        <v>124</v>
      </c>
      <c r="E27" s="80" t="s">
        <v>52</v>
      </c>
      <c r="F27" s="93" t="s">
        <v>22</v>
      </c>
      <c r="G27" s="79" t="s">
        <v>79</v>
      </c>
      <c r="H27" s="79" t="s">
        <v>158</v>
      </c>
      <c r="I27" s="59">
        <v>10000000</v>
      </c>
      <c r="J27" s="61"/>
      <c r="K27" s="59">
        <v>5984182</v>
      </c>
      <c r="L27" s="12"/>
      <c r="M27" s="40" t="s">
        <v>11</v>
      </c>
      <c r="N27" s="80" t="s">
        <v>11</v>
      </c>
      <c r="O27" s="80" t="s">
        <v>112</v>
      </c>
      <c r="P27" s="80" t="s">
        <v>281</v>
      </c>
      <c r="Q27" s="37">
        <v>0</v>
      </c>
      <c r="R27" s="22">
        <v>0</v>
      </c>
      <c r="S27" s="11">
        <v>0</v>
      </c>
      <c r="T27" s="31">
        <v>0</v>
      </c>
      <c r="U27" s="25"/>
      <c r="V27" s="5"/>
      <c r="W27" s="5"/>
      <c r="X27" s="5"/>
      <c r="Y27" s="5"/>
      <c r="Z27" s="5"/>
    </row>
    <row r="28" spans="1:26" ht="135" customHeight="1" x14ac:dyDescent="0.25">
      <c r="A28" s="94"/>
      <c r="B28" s="80" t="s">
        <v>116</v>
      </c>
      <c r="C28" s="80" t="s">
        <v>35</v>
      </c>
      <c r="D28" s="80" t="s">
        <v>124</v>
      </c>
      <c r="E28" s="80" t="s">
        <v>335</v>
      </c>
      <c r="F28" s="93"/>
      <c r="G28" s="79" t="s">
        <v>53</v>
      </c>
      <c r="H28" s="79" t="s">
        <v>54</v>
      </c>
      <c r="I28" s="59">
        <v>20000000</v>
      </c>
      <c r="J28" s="61"/>
      <c r="K28" s="59">
        <v>21000000</v>
      </c>
      <c r="L28" s="12"/>
      <c r="M28" s="40" t="s">
        <v>11</v>
      </c>
      <c r="N28" s="80" t="s">
        <v>11</v>
      </c>
      <c r="O28" s="80" t="s">
        <v>159</v>
      </c>
      <c r="P28" s="80" t="s">
        <v>281</v>
      </c>
      <c r="Q28" s="88">
        <v>0</v>
      </c>
      <c r="R28" s="64">
        <v>0</v>
      </c>
      <c r="S28" s="68">
        <v>0</v>
      </c>
      <c r="T28" s="65">
        <v>0</v>
      </c>
      <c r="U28" s="66"/>
      <c r="V28" s="5"/>
      <c r="W28" s="5"/>
      <c r="X28" s="5"/>
      <c r="Y28" s="5"/>
      <c r="Z28" s="5"/>
    </row>
    <row r="29" spans="1:26" ht="103.5" customHeight="1" x14ac:dyDescent="0.25">
      <c r="A29" s="94" t="s">
        <v>199</v>
      </c>
      <c r="B29" s="80" t="s">
        <v>116</v>
      </c>
      <c r="C29" s="80" t="s">
        <v>91</v>
      </c>
      <c r="D29" s="80" t="s">
        <v>124</v>
      </c>
      <c r="E29" s="80" t="s">
        <v>51</v>
      </c>
      <c r="F29" s="93" t="s">
        <v>361</v>
      </c>
      <c r="G29" s="79" t="s">
        <v>161</v>
      </c>
      <c r="H29" s="79" t="s">
        <v>160</v>
      </c>
      <c r="I29" s="59">
        <v>20000000</v>
      </c>
      <c r="J29" s="61"/>
      <c r="K29" s="59">
        <v>16500000</v>
      </c>
      <c r="L29" s="12"/>
      <c r="M29" s="40" t="s">
        <v>21</v>
      </c>
      <c r="N29" s="80" t="s">
        <v>273</v>
      </c>
      <c r="O29" s="80" t="s">
        <v>163</v>
      </c>
      <c r="P29" s="80" t="s">
        <v>280</v>
      </c>
      <c r="Q29" s="37">
        <v>7415079</v>
      </c>
      <c r="R29" s="22">
        <v>7415079</v>
      </c>
      <c r="S29" s="11">
        <f>R29/Q29</f>
        <v>1</v>
      </c>
      <c r="T29" s="8">
        <f>Q29/K29</f>
        <v>0.44939872727272728</v>
      </c>
      <c r="U29" s="25" t="s">
        <v>382</v>
      </c>
      <c r="V29" s="5"/>
      <c r="W29" s="5"/>
      <c r="X29" s="5"/>
      <c r="Y29" s="5"/>
      <c r="Z29" s="5"/>
    </row>
    <row r="30" spans="1:26" s="57" customFormat="1" ht="103.5" customHeight="1" x14ac:dyDescent="0.25">
      <c r="A30" s="94"/>
      <c r="B30" s="80" t="s">
        <v>116</v>
      </c>
      <c r="C30" s="80" t="s">
        <v>91</v>
      </c>
      <c r="D30" s="80" t="s">
        <v>359</v>
      </c>
      <c r="E30" s="80" t="s">
        <v>360</v>
      </c>
      <c r="F30" s="93"/>
      <c r="G30" s="79" t="s">
        <v>362</v>
      </c>
      <c r="H30" s="79" t="s">
        <v>363</v>
      </c>
      <c r="I30" s="59"/>
      <c r="J30" s="61"/>
      <c r="K30" s="59">
        <v>10000000</v>
      </c>
      <c r="L30" s="12"/>
      <c r="M30" s="40"/>
      <c r="N30" s="80"/>
      <c r="O30" s="80" t="s">
        <v>364</v>
      </c>
      <c r="P30" s="80" t="s">
        <v>293</v>
      </c>
      <c r="Q30" s="37">
        <v>10000000</v>
      </c>
      <c r="R30" s="22">
        <v>10000000</v>
      </c>
      <c r="S30" s="11">
        <f>R30/Q30</f>
        <v>1</v>
      </c>
      <c r="T30" s="8">
        <f>Q30/K30</f>
        <v>1</v>
      </c>
      <c r="U30" s="25" t="s">
        <v>383</v>
      </c>
      <c r="V30" s="5"/>
      <c r="W30" s="5"/>
      <c r="X30" s="5"/>
      <c r="Y30" s="5"/>
      <c r="Z30" s="5"/>
    </row>
    <row r="31" spans="1:26" ht="65.25" customHeight="1" x14ac:dyDescent="0.25">
      <c r="A31" s="81" t="s">
        <v>200</v>
      </c>
      <c r="B31" s="80" t="s">
        <v>116</v>
      </c>
      <c r="C31" s="80" t="s">
        <v>91</v>
      </c>
      <c r="D31" s="80" t="s">
        <v>124</v>
      </c>
      <c r="E31" s="80" t="s">
        <v>49</v>
      </c>
      <c r="F31" s="80" t="s">
        <v>55</v>
      </c>
      <c r="G31" s="79" t="s">
        <v>176</v>
      </c>
      <c r="H31" s="62" t="s">
        <v>325</v>
      </c>
      <c r="I31" s="56">
        <v>5000</v>
      </c>
      <c r="J31" s="59"/>
      <c r="K31" s="59">
        <v>500000</v>
      </c>
      <c r="L31" s="39"/>
      <c r="M31" s="80" t="s">
        <v>21</v>
      </c>
      <c r="N31" s="80" t="s">
        <v>326</v>
      </c>
      <c r="O31" s="80" t="s">
        <v>384</v>
      </c>
      <c r="P31" s="80" t="s">
        <v>281</v>
      </c>
      <c r="Q31" s="37">
        <v>0</v>
      </c>
      <c r="R31" s="22">
        <v>0</v>
      </c>
      <c r="S31" s="11" t="e">
        <f t="shared" ref="S31" si="2">R31/Q31</f>
        <v>#DIV/0!</v>
      </c>
      <c r="T31" s="8">
        <v>0</v>
      </c>
      <c r="U31" s="25"/>
      <c r="V31" s="5"/>
      <c r="W31" s="5"/>
      <c r="X31" s="5"/>
      <c r="Y31" s="5"/>
      <c r="Z31" s="5"/>
    </row>
    <row r="32" spans="1:26" ht="75" customHeight="1" x14ac:dyDescent="0.25">
      <c r="A32" s="81" t="s">
        <v>201</v>
      </c>
      <c r="B32" s="80" t="s">
        <v>116</v>
      </c>
      <c r="C32" s="80" t="s">
        <v>91</v>
      </c>
      <c r="D32" s="80" t="s">
        <v>124</v>
      </c>
      <c r="E32" s="80" t="s">
        <v>60</v>
      </c>
      <c r="F32" s="80" t="s">
        <v>66</v>
      </c>
      <c r="G32" s="62" t="s">
        <v>177</v>
      </c>
      <c r="H32" s="79" t="s">
        <v>178</v>
      </c>
      <c r="I32" s="59">
        <v>2000000</v>
      </c>
      <c r="J32" s="59"/>
      <c r="K32" s="59">
        <v>2100000</v>
      </c>
      <c r="L32" s="39"/>
      <c r="M32" s="80" t="s">
        <v>21</v>
      </c>
      <c r="N32" s="80" t="s">
        <v>101</v>
      </c>
      <c r="O32" s="80" t="s">
        <v>179</v>
      </c>
      <c r="P32" s="80" t="s">
        <v>281</v>
      </c>
      <c r="Q32" s="37">
        <v>0</v>
      </c>
      <c r="R32" s="22">
        <v>0</v>
      </c>
      <c r="S32" s="11" t="e">
        <f>R32/Q32</f>
        <v>#DIV/0!</v>
      </c>
      <c r="T32" s="8">
        <v>0</v>
      </c>
      <c r="U32" s="38"/>
      <c r="V32" s="5"/>
      <c r="W32" s="5"/>
      <c r="X32" s="5"/>
      <c r="Y32" s="5"/>
      <c r="Z32" s="5"/>
    </row>
    <row r="33" spans="1:26" ht="80.25" customHeight="1" x14ac:dyDescent="0.25">
      <c r="A33" s="81" t="s">
        <v>202</v>
      </c>
      <c r="B33" s="80" t="s">
        <v>116</v>
      </c>
      <c r="C33" s="80" t="s">
        <v>91</v>
      </c>
      <c r="D33" s="80" t="s">
        <v>123</v>
      </c>
      <c r="E33" s="80" t="s">
        <v>340</v>
      </c>
      <c r="F33" s="80" t="s">
        <v>33</v>
      </c>
      <c r="G33" s="79" t="s">
        <v>327</v>
      </c>
      <c r="H33" s="79" t="s">
        <v>339</v>
      </c>
      <c r="I33" s="59">
        <v>10800000</v>
      </c>
      <c r="J33" s="59"/>
      <c r="K33" s="59">
        <v>15000000</v>
      </c>
      <c r="L33" s="39"/>
      <c r="M33" s="80" t="s">
        <v>99</v>
      </c>
      <c r="N33" s="80" t="s">
        <v>101</v>
      </c>
      <c r="O33" s="80" t="s">
        <v>245</v>
      </c>
      <c r="P33" s="80" t="s">
        <v>293</v>
      </c>
      <c r="Q33" s="37">
        <v>10782590</v>
      </c>
      <c r="R33" s="22">
        <v>10782590</v>
      </c>
      <c r="S33" s="11">
        <f>R33/Q33</f>
        <v>1</v>
      </c>
      <c r="T33" s="8">
        <v>1</v>
      </c>
      <c r="U33" s="25" t="s">
        <v>385</v>
      </c>
      <c r="V33" s="5"/>
      <c r="W33" s="5"/>
      <c r="X33" s="5"/>
      <c r="Y33" s="5"/>
      <c r="Z33" s="5"/>
    </row>
    <row r="34" spans="1:26" ht="46.5" customHeight="1" x14ac:dyDescent="0.25">
      <c r="A34" s="104" t="s">
        <v>234</v>
      </c>
      <c r="B34" s="104"/>
      <c r="C34" s="104"/>
      <c r="D34" s="104"/>
      <c r="E34" s="104"/>
      <c r="F34" s="104"/>
      <c r="G34" s="104"/>
      <c r="H34" s="104"/>
      <c r="I34" s="49">
        <f>SUM(I7:I33)</f>
        <v>357805000</v>
      </c>
      <c r="J34" s="39"/>
      <c r="K34" s="47">
        <f>SUM(K7:K33)</f>
        <v>348584182</v>
      </c>
      <c r="L34" s="39"/>
      <c r="M34" s="38"/>
      <c r="N34" s="38"/>
      <c r="O34" s="38"/>
      <c r="P34" s="38"/>
      <c r="Q34" s="37">
        <f>SUM(Q7:Q33)</f>
        <v>128596605</v>
      </c>
      <c r="R34" s="89">
        <f>SUM(R7:R33)</f>
        <v>50524189</v>
      </c>
      <c r="S34" s="7"/>
      <c r="T34" s="38"/>
      <c r="U34" s="38"/>
      <c r="V34" s="5"/>
      <c r="W34" s="5"/>
      <c r="X34" s="5"/>
      <c r="Y34" s="5"/>
      <c r="Z34" s="5"/>
    </row>
    <row r="35" spans="1:26" ht="36.75" customHeight="1" x14ac:dyDescent="0.25">
      <c r="A35" s="113" t="s">
        <v>232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5"/>
      <c r="W35" s="5"/>
      <c r="X35" s="5"/>
      <c r="Y35" s="5"/>
      <c r="Z35" s="5"/>
    </row>
    <row r="36" spans="1:26" ht="148.5" customHeight="1" x14ac:dyDescent="0.25">
      <c r="A36" s="94" t="s">
        <v>203</v>
      </c>
      <c r="B36" s="80" t="s">
        <v>116</v>
      </c>
      <c r="C36" s="80" t="s">
        <v>35</v>
      </c>
      <c r="D36" s="80" t="s">
        <v>122</v>
      </c>
      <c r="E36" s="80" t="s">
        <v>342</v>
      </c>
      <c r="F36" s="107" t="s">
        <v>27</v>
      </c>
      <c r="G36" s="101" t="s">
        <v>28</v>
      </c>
      <c r="H36" s="79" t="s">
        <v>246</v>
      </c>
      <c r="I36" s="59">
        <v>50000000</v>
      </c>
      <c r="J36" s="61"/>
      <c r="K36" s="61">
        <v>52500000</v>
      </c>
      <c r="L36" s="12"/>
      <c r="M36" s="40" t="s">
        <v>16</v>
      </c>
      <c r="N36" s="80" t="s">
        <v>19</v>
      </c>
      <c r="O36" s="80" t="s">
        <v>247</v>
      </c>
      <c r="P36" s="80" t="s">
        <v>280</v>
      </c>
      <c r="Q36" s="37">
        <v>52500000</v>
      </c>
      <c r="R36" s="7">
        <v>18506642</v>
      </c>
      <c r="S36" s="6">
        <f t="shared" ref="S36:S42" si="3">R36/Q36</f>
        <v>0.35250746666666666</v>
      </c>
      <c r="T36" s="8">
        <v>0</v>
      </c>
      <c r="U36" s="25" t="s">
        <v>386</v>
      </c>
      <c r="V36" s="5"/>
      <c r="W36" s="5"/>
      <c r="X36" s="5"/>
      <c r="Y36" s="5"/>
      <c r="Z36" s="5"/>
    </row>
    <row r="37" spans="1:26" ht="60" customHeight="1" x14ac:dyDescent="0.25">
      <c r="A37" s="94"/>
      <c r="B37" s="80" t="s">
        <v>116</v>
      </c>
      <c r="C37" s="80" t="s">
        <v>35</v>
      </c>
      <c r="D37" s="80" t="s">
        <v>127</v>
      </c>
      <c r="E37" s="80" t="s">
        <v>304</v>
      </c>
      <c r="F37" s="107"/>
      <c r="G37" s="101"/>
      <c r="H37" s="79" t="s">
        <v>151</v>
      </c>
      <c r="I37" s="59">
        <v>23000000</v>
      </c>
      <c r="J37" s="61"/>
      <c r="K37" s="61">
        <v>32000000</v>
      </c>
      <c r="L37" s="12"/>
      <c r="M37" s="40" t="s">
        <v>21</v>
      </c>
      <c r="N37" s="80" t="s">
        <v>77</v>
      </c>
      <c r="O37" s="80" t="s">
        <v>29</v>
      </c>
      <c r="P37" s="80" t="s">
        <v>279</v>
      </c>
      <c r="Q37" s="37">
        <v>26586741</v>
      </c>
      <c r="R37" s="7">
        <v>483950</v>
      </c>
      <c r="S37" s="6">
        <f t="shared" si="3"/>
        <v>1.8202682306943902E-2</v>
      </c>
      <c r="T37" s="11">
        <f>R37/Q37</f>
        <v>1.8202682306943902E-2</v>
      </c>
      <c r="U37" s="25" t="s">
        <v>387</v>
      </c>
      <c r="V37" s="5"/>
      <c r="W37" s="5"/>
      <c r="X37" s="5"/>
      <c r="Y37" s="5"/>
      <c r="Z37" s="5"/>
    </row>
    <row r="38" spans="1:26" ht="143.25" customHeight="1" x14ac:dyDescent="0.25">
      <c r="A38" s="94"/>
      <c r="B38" s="80" t="s">
        <v>116</v>
      </c>
      <c r="C38" s="80" t="s">
        <v>35</v>
      </c>
      <c r="D38" s="80" t="s">
        <v>122</v>
      </c>
      <c r="E38" s="80" t="s">
        <v>347</v>
      </c>
      <c r="F38" s="107"/>
      <c r="G38" s="101"/>
      <c r="H38" s="79" t="s">
        <v>152</v>
      </c>
      <c r="I38" s="59">
        <v>100000000</v>
      </c>
      <c r="J38" s="61"/>
      <c r="K38" s="61">
        <v>70000000</v>
      </c>
      <c r="L38" s="12"/>
      <c r="M38" s="40" t="s">
        <v>21</v>
      </c>
      <c r="N38" s="80" t="s">
        <v>19</v>
      </c>
      <c r="O38" s="80" t="s">
        <v>248</v>
      </c>
      <c r="P38" s="80" t="s">
        <v>280</v>
      </c>
      <c r="Q38" s="37">
        <v>70000000</v>
      </c>
      <c r="R38" s="7">
        <v>28183162</v>
      </c>
      <c r="S38" s="6">
        <f t="shared" si="3"/>
        <v>0.40261659999999999</v>
      </c>
      <c r="T38" s="6">
        <f>R38/Q38</f>
        <v>0.40261659999999999</v>
      </c>
      <c r="U38" s="25" t="s">
        <v>388</v>
      </c>
      <c r="V38" s="5"/>
      <c r="W38" s="5"/>
      <c r="X38" s="5"/>
      <c r="Y38" s="5"/>
      <c r="Z38" s="5"/>
    </row>
    <row r="39" spans="1:26" ht="83.25" customHeight="1" x14ac:dyDescent="0.25">
      <c r="A39" s="94"/>
      <c r="B39" s="80" t="s">
        <v>116</v>
      </c>
      <c r="C39" s="80" t="s">
        <v>35</v>
      </c>
      <c r="D39" s="80" t="s">
        <v>122</v>
      </c>
      <c r="E39" s="80" t="s">
        <v>56</v>
      </c>
      <c r="F39" s="107"/>
      <c r="G39" s="101"/>
      <c r="H39" s="79" t="s">
        <v>153</v>
      </c>
      <c r="I39" s="59">
        <v>50000000</v>
      </c>
      <c r="J39" s="61"/>
      <c r="K39" s="61">
        <v>20000000</v>
      </c>
      <c r="L39" s="12"/>
      <c r="M39" s="40" t="s">
        <v>21</v>
      </c>
      <c r="N39" s="80" t="s">
        <v>19</v>
      </c>
      <c r="O39" s="80" t="s">
        <v>154</v>
      </c>
      <c r="P39" s="80" t="s">
        <v>281</v>
      </c>
      <c r="Q39" s="37">
        <v>0</v>
      </c>
      <c r="R39" s="7">
        <v>0</v>
      </c>
      <c r="S39" s="28">
        <v>0</v>
      </c>
      <c r="T39" s="8">
        <v>0</v>
      </c>
      <c r="U39" s="25" t="s">
        <v>390</v>
      </c>
      <c r="V39" s="5"/>
      <c r="W39" s="5"/>
      <c r="X39" s="5"/>
      <c r="Y39" s="5"/>
      <c r="Z39" s="5"/>
    </row>
    <row r="40" spans="1:26" ht="121.5" customHeight="1" x14ac:dyDescent="0.25">
      <c r="A40" s="94" t="s">
        <v>204</v>
      </c>
      <c r="B40" s="80" t="s">
        <v>116</v>
      </c>
      <c r="C40" s="80" t="s">
        <v>35</v>
      </c>
      <c r="D40" s="80" t="s">
        <v>122</v>
      </c>
      <c r="E40" s="80" t="s">
        <v>56</v>
      </c>
      <c r="F40" s="95" t="s">
        <v>230</v>
      </c>
      <c r="G40" s="79" t="s">
        <v>130</v>
      </c>
      <c r="H40" s="79" t="s">
        <v>162</v>
      </c>
      <c r="I40" s="59">
        <v>1000000</v>
      </c>
      <c r="J40" s="61"/>
      <c r="K40" s="61">
        <v>5000000</v>
      </c>
      <c r="L40" s="12"/>
      <c r="M40" s="80" t="s">
        <v>21</v>
      </c>
      <c r="N40" s="80" t="s">
        <v>26</v>
      </c>
      <c r="O40" s="80" t="s">
        <v>164</v>
      </c>
      <c r="P40" s="80" t="s">
        <v>281</v>
      </c>
      <c r="Q40" s="37">
        <v>0</v>
      </c>
      <c r="R40" s="7">
        <v>0</v>
      </c>
      <c r="S40" s="6">
        <v>0</v>
      </c>
      <c r="T40" s="8">
        <v>0</v>
      </c>
      <c r="U40" s="38"/>
      <c r="V40" s="5"/>
      <c r="W40" s="5"/>
      <c r="X40" s="5"/>
      <c r="Y40" s="5"/>
      <c r="Z40" s="5"/>
    </row>
    <row r="41" spans="1:26" s="77" customFormat="1" ht="58.5" customHeight="1" x14ac:dyDescent="0.25">
      <c r="A41" s="94"/>
      <c r="B41" s="95" t="s">
        <v>116</v>
      </c>
      <c r="C41" s="95" t="s">
        <v>35</v>
      </c>
      <c r="D41" s="95" t="s">
        <v>122</v>
      </c>
      <c r="E41" s="95" t="s">
        <v>56</v>
      </c>
      <c r="F41" s="95"/>
      <c r="G41" s="101" t="s">
        <v>131</v>
      </c>
      <c r="H41" s="79" t="s">
        <v>437</v>
      </c>
      <c r="I41" s="59"/>
      <c r="J41" s="61"/>
      <c r="K41" s="61">
        <v>19450000</v>
      </c>
      <c r="L41" s="12"/>
      <c r="M41" s="80"/>
      <c r="N41" s="80"/>
      <c r="O41" s="80"/>
      <c r="P41" s="80"/>
      <c r="Q41" s="37"/>
      <c r="R41" s="7"/>
      <c r="S41" s="6"/>
      <c r="T41" s="8"/>
      <c r="U41" s="38"/>
      <c r="V41" s="5"/>
      <c r="W41" s="5"/>
      <c r="X41" s="5"/>
      <c r="Y41" s="5"/>
      <c r="Z41" s="5"/>
    </row>
    <row r="42" spans="1:26" ht="51" customHeight="1" x14ac:dyDescent="0.25">
      <c r="A42" s="94"/>
      <c r="B42" s="95"/>
      <c r="C42" s="95"/>
      <c r="D42" s="95"/>
      <c r="E42" s="95"/>
      <c r="F42" s="95"/>
      <c r="G42" s="101"/>
      <c r="H42" s="79" t="s">
        <v>80</v>
      </c>
      <c r="I42" s="59">
        <v>5000000</v>
      </c>
      <c r="J42" s="61"/>
      <c r="K42" s="61">
        <v>5250000</v>
      </c>
      <c r="L42" s="12"/>
      <c r="M42" s="80" t="s">
        <v>19</v>
      </c>
      <c r="N42" s="80" t="s">
        <v>26</v>
      </c>
      <c r="O42" s="80" t="s">
        <v>249</v>
      </c>
      <c r="P42" s="80" t="s">
        <v>281</v>
      </c>
      <c r="Q42" s="37">
        <v>0</v>
      </c>
      <c r="R42" s="7" t="e">
        <f t="shared" ref="R42:R52" ca="1" si="4">(I42+L42)*S42</f>
        <v>#DIV/0!</v>
      </c>
      <c r="S42" s="6" t="e">
        <f t="shared" ca="1" si="3"/>
        <v>#DIV/0!</v>
      </c>
      <c r="T42" s="8">
        <v>0</v>
      </c>
      <c r="U42" s="25" t="s">
        <v>389</v>
      </c>
      <c r="V42" s="5"/>
      <c r="W42" s="5"/>
      <c r="X42" s="5"/>
      <c r="Y42" s="5"/>
      <c r="Z42" s="5"/>
    </row>
    <row r="43" spans="1:26" ht="63" customHeight="1" x14ac:dyDescent="0.25">
      <c r="A43" s="94"/>
      <c r="B43" s="80" t="s">
        <v>116</v>
      </c>
      <c r="C43" s="80" t="s">
        <v>91</v>
      </c>
      <c r="D43" s="80" t="s">
        <v>122</v>
      </c>
      <c r="E43" s="80" t="s">
        <v>56</v>
      </c>
      <c r="F43" s="95"/>
      <c r="G43" s="79" t="s">
        <v>165</v>
      </c>
      <c r="H43" s="79" t="s">
        <v>166</v>
      </c>
      <c r="I43" s="59">
        <v>20000000</v>
      </c>
      <c r="J43" s="61"/>
      <c r="K43" s="61">
        <v>15000000</v>
      </c>
      <c r="L43" s="12"/>
      <c r="M43" s="40" t="s">
        <v>21</v>
      </c>
      <c r="N43" s="80" t="s">
        <v>26</v>
      </c>
      <c r="O43" s="80" t="s">
        <v>250</v>
      </c>
      <c r="P43" s="80" t="s">
        <v>281</v>
      </c>
      <c r="Q43" s="37">
        <v>0</v>
      </c>
      <c r="R43" s="7" t="e">
        <f t="shared" ca="1" si="4"/>
        <v>#DIV/0!</v>
      </c>
      <c r="S43" s="6" t="e">
        <f t="shared" ref="S43:S52" ca="1" si="5">R43/Q43</f>
        <v>#DIV/0!</v>
      </c>
      <c r="T43" s="8">
        <v>0</v>
      </c>
      <c r="U43" s="38"/>
      <c r="V43" s="5"/>
      <c r="W43" s="5"/>
      <c r="X43" s="5"/>
      <c r="Y43" s="5"/>
      <c r="Z43" s="5"/>
    </row>
    <row r="44" spans="1:26" ht="94.5" customHeight="1" x14ac:dyDescent="0.25">
      <c r="A44" s="94"/>
      <c r="B44" s="80" t="s">
        <v>116</v>
      </c>
      <c r="C44" s="80" t="s">
        <v>91</v>
      </c>
      <c r="D44" s="80" t="s">
        <v>122</v>
      </c>
      <c r="E44" s="80" t="s">
        <v>56</v>
      </c>
      <c r="F44" s="95"/>
      <c r="G44" s="79" t="s">
        <v>132</v>
      </c>
      <c r="H44" s="79" t="s">
        <v>167</v>
      </c>
      <c r="I44" s="59">
        <v>20000000</v>
      </c>
      <c r="J44" s="61"/>
      <c r="K44" s="61">
        <v>50000000</v>
      </c>
      <c r="L44" s="12"/>
      <c r="M44" s="40" t="s">
        <v>21</v>
      </c>
      <c r="N44" s="80" t="s">
        <v>26</v>
      </c>
      <c r="O44" s="80" t="s">
        <v>227</v>
      </c>
      <c r="P44" s="80" t="s">
        <v>281</v>
      </c>
      <c r="Q44" s="37">
        <v>0</v>
      </c>
      <c r="R44" s="7">
        <f t="shared" si="4"/>
        <v>0</v>
      </c>
      <c r="S44" s="6">
        <v>0</v>
      </c>
      <c r="T44" s="8">
        <v>0</v>
      </c>
      <c r="U44" s="25" t="s">
        <v>391</v>
      </c>
      <c r="V44" s="5"/>
      <c r="W44" s="5"/>
      <c r="X44" s="5"/>
      <c r="Y44" s="5"/>
      <c r="Z44" s="5"/>
    </row>
    <row r="45" spans="1:26" ht="75" customHeight="1" x14ac:dyDescent="0.25">
      <c r="A45" s="94"/>
      <c r="B45" s="80" t="s">
        <v>116</v>
      </c>
      <c r="C45" s="80" t="s">
        <v>91</v>
      </c>
      <c r="D45" s="80" t="s">
        <v>122</v>
      </c>
      <c r="E45" s="80" t="s">
        <v>56</v>
      </c>
      <c r="F45" s="95"/>
      <c r="G45" s="79" t="s">
        <v>228</v>
      </c>
      <c r="H45" s="79" t="s">
        <v>81</v>
      </c>
      <c r="I45" s="59">
        <v>40000000</v>
      </c>
      <c r="J45" s="61"/>
      <c r="K45" s="61">
        <v>79000000</v>
      </c>
      <c r="L45" s="12"/>
      <c r="M45" s="40" t="s">
        <v>21</v>
      </c>
      <c r="N45" s="80" t="s">
        <v>26</v>
      </c>
      <c r="O45" s="80" t="s">
        <v>229</v>
      </c>
      <c r="P45" s="80" t="s">
        <v>281</v>
      </c>
      <c r="Q45" s="37">
        <v>0</v>
      </c>
      <c r="R45" s="7">
        <f t="shared" si="4"/>
        <v>0</v>
      </c>
      <c r="S45" s="6">
        <v>0</v>
      </c>
      <c r="T45" s="8">
        <v>0</v>
      </c>
      <c r="U45" s="25" t="s">
        <v>392</v>
      </c>
      <c r="V45" s="5"/>
      <c r="W45" s="5"/>
      <c r="X45" s="5"/>
      <c r="Y45" s="5"/>
      <c r="Z45" s="5"/>
    </row>
    <row r="46" spans="1:26" s="74" customFormat="1" ht="75" customHeight="1" x14ac:dyDescent="0.25">
      <c r="A46" s="94"/>
      <c r="B46" s="80"/>
      <c r="C46" s="80"/>
      <c r="D46" s="80"/>
      <c r="E46" s="80"/>
      <c r="F46" s="95"/>
      <c r="G46" s="79" t="s">
        <v>436</v>
      </c>
      <c r="H46" s="79" t="s">
        <v>436</v>
      </c>
      <c r="I46" s="59"/>
      <c r="J46" s="61"/>
      <c r="K46" s="61">
        <v>1500000</v>
      </c>
      <c r="L46" s="12"/>
      <c r="M46" s="40" t="s">
        <v>21</v>
      </c>
      <c r="N46" s="80" t="s">
        <v>26</v>
      </c>
      <c r="O46" s="80" t="s">
        <v>182</v>
      </c>
      <c r="P46" s="80"/>
      <c r="Q46" s="37"/>
      <c r="R46" s="7"/>
      <c r="S46" s="6"/>
      <c r="T46" s="8"/>
      <c r="U46" s="25"/>
      <c r="V46" s="5"/>
      <c r="W46" s="5"/>
      <c r="X46" s="5"/>
      <c r="Y46" s="5"/>
      <c r="Z46" s="5"/>
    </row>
    <row r="47" spans="1:26" ht="75" customHeight="1" x14ac:dyDescent="0.25">
      <c r="A47" s="94"/>
      <c r="B47" s="80" t="s">
        <v>116</v>
      </c>
      <c r="C47" s="80" t="s">
        <v>91</v>
      </c>
      <c r="D47" s="80" t="s">
        <v>122</v>
      </c>
      <c r="E47" s="80" t="s">
        <v>56</v>
      </c>
      <c r="F47" s="95"/>
      <c r="G47" s="79" t="s">
        <v>168</v>
      </c>
      <c r="H47" s="79" t="s">
        <v>30</v>
      </c>
      <c r="I47" s="59">
        <v>30000000</v>
      </c>
      <c r="J47" s="59"/>
      <c r="K47" s="61">
        <v>10000000</v>
      </c>
      <c r="L47" s="39"/>
      <c r="M47" s="40" t="s">
        <v>12</v>
      </c>
      <c r="N47" s="80" t="s">
        <v>19</v>
      </c>
      <c r="O47" s="80" t="s">
        <v>31</v>
      </c>
      <c r="P47" s="80" t="s">
        <v>281</v>
      </c>
      <c r="Q47" s="37">
        <v>0</v>
      </c>
      <c r="R47" s="7">
        <f t="shared" si="4"/>
        <v>0</v>
      </c>
      <c r="S47" s="6">
        <v>0</v>
      </c>
      <c r="T47" s="8">
        <v>0</v>
      </c>
      <c r="U47" s="25"/>
      <c r="V47" s="5"/>
      <c r="W47" s="5"/>
      <c r="X47" s="5"/>
      <c r="Y47" s="5"/>
      <c r="Z47" s="5"/>
    </row>
    <row r="48" spans="1:26" ht="102.75" customHeight="1" x14ac:dyDescent="0.25">
      <c r="A48" s="94"/>
      <c r="B48" s="80" t="s">
        <v>116</v>
      </c>
      <c r="C48" s="80" t="s">
        <v>91</v>
      </c>
      <c r="D48" s="80" t="s">
        <v>122</v>
      </c>
      <c r="E48" s="80" t="s">
        <v>56</v>
      </c>
      <c r="F48" s="95"/>
      <c r="G48" s="70" t="s">
        <v>169</v>
      </c>
      <c r="H48" s="70" t="s">
        <v>170</v>
      </c>
      <c r="I48" s="71">
        <v>9000000</v>
      </c>
      <c r="J48" s="71"/>
      <c r="K48" s="72">
        <v>9450000</v>
      </c>
      <c r="L48" s="39"/>
      <c r="M48" s="80" t="s">
        <v>12</v>
      </c>
      <c r="N48" s="80" t="s">
        <v>26</v>
      </c>
      <c r="O48" s="80" t="s">
        <v>251</v>
      </c>
      <c r="P48" s="80" t="s">
        <v>281</v>
      </c>
      <c r="Q48" s="37">
        <v>0</v>
      </c>
      <c r="R48" s="7">
        <f t="shared" si="4"/>
        <v>0</v>
      </c>
      <c r="S48" s="6">
        <v>0</v>
      </c>
      <c r="T48" s="8">
        <v>0</v>
      </c>
      <c r="U48" s="25" t="s">
        <v>393</v>
      </c>
      <c r="V48" s="5"/>
      <c r="W48" s="5"/>
      <c r="X48" s="5"/>
      <c r="Y48" s="5"/>
      <c r="Z48" s="5"/>
    </row>
    <row r="49" spans="1:26" ht="58.5" customHeight="1" x14ac:dyDescent="0.25">
      <c r="A49" s="94"/>
      <c r="B49" s="80" t="s">
        <v>116</v>
      </c>
      <c r="C49" s="80" t="s">
        <v>91</v>
      </c>
      <c r="D49" s="80" t="s">
        <v>122</v>
      </c>
      <c r="E49" s="80" t="s">
        <v>56</v>
      </c>
      <c r="F49" s="95"/>
      <c r="G49" s="79" t="s">
        <v>343</v>
      </c>
      <c r="H49" s="79" t="s">
        <v>173</v>
      </c>
      <c r="I49" s="59">
        <v>6000000</v>
      </c>
      <c r="J49" s="59"/>
      <c r="K49" s="61">
        <v>4000000</v>
      </c>
      <c r="L49" s="39"/>
      <c r="M49" s="80" t="s">
        <v>12</v>
      </c>
      <c r="N49" s="80" t="s">
        <v>26</v>
      </c>
      <c r="O49" s="80" t="s">
        <v>174</v>
      </c>
      <c r="P49" s="80" t="s">
        <v>293</v>
      </c>
      <c r="Q49" s="37">
        <v>3960000</v>
      </c>
      <c r="R49" s="7">
        <v>3960000</v>
      </c>
      <c r="S49" s="6">
        <f t="shared" si="5"/>
        <v>1</v>
      </c>
      <c r="T49" s="8">
        <v>1</v>
      </c>
      <c r="U49" s="25" t="s">
        <v>394</v>
      </c>
      <c r="V49" s="5"/>
      <c r="W49" s="5"/>
      <c r="X49" s="5"/>
      <c r="Y49" s="5"/>
      <c r="Z49" s="5"/>
    </row>
    <row r="50" spans="1:26" s="24" customFormat="1" ht="60" customHeight="1" x14ac:dyDescent="0.25">
      <c r="A50" s="94"/>
      <c r="B50" s="80" t="s">
        <v>116</v>
      </c>
      <c r="C50" s="80" t="s">
        <v>91</v>
      </c>
      <c r="D50" s="80" t="s">
        <v>122</v>
      </c>
      <c r="E50" s="80" t="s">
        <v>56</v>
      </c>
      <c r="F50" s="95"/>
      <c r="G50" s="70" t="s">
        <v>344</v>
      </c>
      <c r="H50" s="70" t="s">
        <v>345</v>
      </c>
      <c r="I50" s="71">
        <v>1980000</v>
      </c>
      <c r="J50" s="71"/>
      <c r="K50" s="72">
        <v>4000000</v>
      </c>
      <c r="L50" s="39"/>
      <c r="M50" s="40" t="s">
        <v>21</v>
      </c>
      <c r="N50" s="40" t="s">
        <v>11</v>
      </c>
      <c r="O50" s="80" t="s">
        <v>174</v>
      </c>
      <c r="P50" s="80" t="s">
        <v>281</v>
      </c>
      <c r="Q50" s="37"/>
      <c r="R50" s="29"/>
      <c r="S50" s="6">
        <v>0</v>
      </c>
      <c r="T50" s="27">
        <v>0</v>
      </c>
      <c r="U50" s="25"/>
      <c r="V50" s="5"/>
      <c r="W50" s="5"/>
      <c r="X50" s="5"/>
      <c r="Y50" s="5"/>
      <c r="Z50" s="5"/>
    </row>
    <row r="51" spans="1:26" ht="66.75" customHeight="1" x14ac:dyDescent="0.25">
      <c r="A51" s="81" t="s">
        <v>205</v>
      </c>
      <c r="B51" s="80" t="s">
        <v>116</v>
      </c>
      <c r="C51" s="80" t="s">
        <v>91</v>
      </c>
      <c r="D51" s="80" t="s">
        <v>122</v>
      </c>
      <c r="E51" s="80" t="s">
        <v>56</v>
      </c>
      <c r="F51" s="80" t="s">
        <v>133</v>
      </c>
      <c r="G51" s="79" t="s">
        <v>171</v>
      </c>
      <c r="H51" s="79" t="s">
        <v>346</v>
      </c>
      <c r="I51" s="59">
        <v>7000000</v>
      </c>
      <c r="J51" s="59"/>
      <c r="K51" s="61">
        <v>3350000</v>
      </c>
      <c r="L51" s="39"/>
      <c r="M51" s="80" t="s">
        <v>12</v>
      </c>
      <c r="N51" s="80" t="s">
        <v>26</v>
      </c>
      <c r="O51" s="80" t="s">
        <v>172</v>
      </c>
      <c r="P51" s="80" t="s">
        <v>281</v>
      </c>
      <c r="Q51" s="37">
        <v>0</v>
      </c>
      <c r="R51" s="7">
        <v>0</v>
      </c>
      <c r="S51" s="6">
        <v>0</v>
      </c>
      <c r="T51" s="8">
        <v>0</v>
      </c>
      <c r="U51" s="38"/>
      <c r="V51" s="5"/>
      <c r="W51" s="5"/>
      <c r="X51" s="5"/>
      <c r="Y51" s="5"/>
      <c r="Z51" s="5"/>
    </row>
    <row r="52" spans="1:26" ht="65.25" customHeight="1" x14ac:dyDescent="0.25">
      <c r="A52" s="81" t="s">
        <v>206</v>
      </c>
      <c r="B52" s="80" t="s">
        <v>116</v>
      </c>
      <c r="C52" s="80" t="s">
        <v>91</v>
      </c>
      <c r="D52" s="80" t="s">
        <v>122</v>
      </c>
      <c r="E52" s="80" t="s">
        <v>56</v>
      </c>
      <c r="F52" s="80" t="s">
        <v>89</v>
      </c>
      <c r="G52" s="79" t="s">
        <v>57</v>
      </c>
      <c r="H52" s="62" t="s">
        <v>185</v>
      </c>
      <c r="I52" s="56">
        <v>16000000</v>
      </c>
      <c r="J52" s="59"/>
      <c r="K52" s="61">
        <v>5388320</v>
      </c>
      <c r="L52" s="39"/>
      <c r="M52" s="80" t="s">
        <v>21</v>
      </c>
      <c r="N52" s="80" t="s">
        <v>100</v>
      </c>
      <c r="O52" s="80" t="s">
        <v>186</v>
      </c>
      <c r="P52" s="80" t="s">
        <v>281</v>
      </c>
      <c r="Q52" s="37"/>
      <c r="R52" s="7" t="e">
        <f t="shared" ca="1" si="4"/>
        <v>#DIV/0!</v>
      </c>
      <c r="S52" s="6" t="e">
        <f t="shared" ca="1" si="5"/>
        <v>#DIV/0!</v>
      </c>
      <c r="T52" s="8">
        <v>0</v>
      </c>
      <c r="U52" s="25"/>
      <c r="V52" s="5"/>
      <c r="W52" s="5"/>
      <c r="X52" s="5"/>
      <c r="Y52" s="5"/>
      <c r="Z52" s="5"/>
    </row>
    <row r="53" spans="1:26" ht="68.25" customHeight="1" x14ac:dyDescent="0.25">
      <c r="A53" s="104" t="s">
        <v>235</v>
      </c>
      <c r="B53" s="104"/>
      <c r="C53" s="104"/>
      <c r="D53" s="104"/>
      <c r="E53" s="104"/>
      <c r="F53" s="104"/>
      <c r="G53" s="104"/>
      <c r="H53" s="104"/>
      <c r="I53" s="48">
        <f>SUM(I36:I52)</f>
        <v>378980000</v>
      </c>
      <c r="J53" s="39">
        <f>SUM(J36:J52)</f>
        <v>0</v>
      </c>
      <c r="K53" s="50">
        <f>SUM(K36:K52)</f>
        <v>385888320</v>
      </c>
      <c r="L53" s="39"/>
      <c r="M53" s="80"/>
      <c r="N53" s="80"/>
      <c r="O53" s="80"/>
      <c r="P53" s="80"/>
      <c r="Q53" s="37">
        <f>SUM(Q36:Q52)</f>
        <v>153046741</v>
      </c>
      <c r="R53" s="37" t="e">
        <f ca="1">SUM(R36:R52)</f>
        <v>#DIV/0!</v>
      </c>
      <c r="S53" s="7"/>
      <c r="T53" s="38"/>
      <c r="U53" s="38"/>
      <c r="V53" s="5"/>
      <c r="W53" s="5"/>
      <c r="X53" s="5"/>
      <c r="Y53" s="5"/>
      <c r="Z53" s="5"/>
    </row>
    <row r="54" spans="1:26" ht="21.75" customHeight="1" x14ac:dyDescent="0.25">
      <c r="A54" s="114" t="s">
        <v>233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5"/>
      <c r="W54" s="5"/>
      <c r="X54" s="5"/>
      <c r="Y54" s="5"/>
      <c r="Z54" s="5"/>
    </row>
    <row r="55" spans="1:26" ht="73.5" customHeight="1" x14ac:dyDescent="0.25">
      <c r="A55" s="115" t="s">
        <v>207</v>
      </c>
      <c r="B55" s="80" t="s">
        <v>67</v>
      </c>
      <c r="C55" s="80" t="s">
        <v>91</v>
      </c>
      <c r="D55" s="80" t="s">
        <v>121</v>
      </c>
      <c r="E55" s="80" t="s">
        <v>50</v>
      </c>
      <c r="F55" s="95" t="s">
        <v>129</v>
      </c>
      <c r="G55" s="79" t="s">
        <v>139</v>
      </c>
      <c r="H55" s="79" t="s">
        <v>38</v>
      </c>
      <c r="I55" s="59">
        <v>10000000</v>
      </c>
      <c r="J55" s="59"/>
      <c r="K55" s="59">
        <v>10500000</v>
      </c>
      <c r="L55" s="39">
        <f>Q55-K55</f>
        <v>461000</v>
      </c>
      <c r="M55" s="80" t="s">
        <v>7</v>
      </c>
      <c r="N55" s="80" t="s">
        <v>12</v>
      </c>
      <c r="O55" s="40" t="s">
        <v>284</v>
      </c>
      <c r="P55" s="40" t="s">
        <v>280</v>
      </c>
      <c r="Q55" s="37">
        <v>10961000</v>
      </c>
      <c r="R55" s="7"/>
      <c r="S55" s="6">
        <v>0</v>
      </c>
      <c r="T55" s="11">
        <v>1</v>
      </c>
      <c r="U55" s="25" t="s">
        <v>395</v>
      </c>
      <c r="V55" s="5"/>
      <c r="W55" s="5"/>
      <c r="X55" s="5"/>
      <c r="Y55" s="5"/>
      <c r="Z55" s="5"/>
    </row>
    <row r="56" spans="1:26" ht="97.5" customHeight="1" x14ac:dyDescent="0.25">
      <c r="A56" s="115"/>
      <c r="B56" s="80" t="s">
        <v>67</v>
      </c>
      <c r="C56" s="80" t="s">
        <v>35</v>
      </c>
      <c r="D56" s="80" t="s">
        <v>121</v>
      </c>
      <c r="E56" s="80" t="s">
        <v>50</v>
      </c>
      <c r="F56" s="95"/>
      <c r="G56" s="73" t="s">
        <v>142</v>
      </c>
      <c r="H56" s="79" t="s">
        <v>348</v>
      </c>
      <c r="I56" s="59">
        <v>8000000</v>
      </c>
      <c r="J56" s="59"/>
      <c r="K56" s="59">
        <v>8400000</v>
      </c>
      <c r="L56" s="39">
        <f>Q56-K56</f>
        <v>9086395</v>
      </c>
      <c r="M56" s="80" t="s">
        <v>7</v>
      </c>
      <c r="N56" s="80" t="s">
        <v>98</v>
      </c>
      <c r="O56" s="80" t="s">
        <v>10</v>
      </c>
      <c r="P56" s="80" t="s">
        <v>279</v>
      </c>
      <c r="Q56" s="37">
        <v>17486395</v>
      </c>
      <c r="R56" s="7">
        <v>12419395</v>
      </c>
      <c r="S56" s="11">
        <f t="shared" ref="S56:S59" si="6">R56/Q56</f>
        <v>0.71023186883288403</v>
      </c>
      <c r="T56" s="8">
        <v>1</v>
      </c>
      <c r="U56" s="25" t="s">
        <v>396</v>
      </c>
      <c r="V56" s="5"/>
      <c r="W56" s="5"/>
      <c r="X56" s="5"/>
      <c r="Y56" s="5"/>
      <c r="Z56" s="5"/>
    </row>
    <row r="57" spans="1:26" ht="138" customHeight="1" x14ac:dyDescent="0.25">
      <c r="A57" s="94" t="s">
        <v>208</v>
      </c>
      <c r="B57" s="95" t="s">
        <v>67</v>
      </c>
      <c r="C57" s="80" t="s">
        <v>35</v>
      </c>
      <c r="D57" s="80" t="s">
        <v>121</v>
      </c>
      <c r="E57" s="80" t="s">
        <v>62</v>
      </c>
      <c r="F57" s="95" t="s">
        <v>95</v>
      </c>
      <c r="G57" s="79" t="s">
        <v>70</v>
      </c>
      <c r="H57" s="62" t="s">
        <v>397</v>
      </c>
      <c r="I57" s="106">
        <v>20000000</v>
      </c>
      <c r="J57" s="106"/>
      <c r="K57" s="59">
        <v>12000000</v>
      </c>
      <c r="L57" s="39"/>
      <c r="M57" s="99" t="s">
        <v>21</v>
      </c>
      <c r="N57" s="95" t="s">
        <v>19</v>
      </c>
      <c r="O57" s="80" t="s">
        <v>94</v>
      </c>
      <c r="P57" s="80" t="s">
        <v>281</v>
      </c>
      <c r="Q57" s="37">
        <v>0</v>
      </c>
      <c r="R57" s="7">
        <v>0</v>
      </c>
      <c r="S57" s="11">
        <v>0</v>
      </c>
      <c r="T57" s="8">
        <v>1</v>
      </c>
      <c r="U57" s="25" t="s">
        <v>398</v>
      </c>
      <c r="V57" s="5"/>
      <c r="W57" s="5"/>
      <c r="X57" s="5"/>
      <c r="Y57" s="5"/>
      <c r="Z57" s="5"/>
    </row>
    <row r="58" spans="1:26" ht="126.75" customHeight="1" x14ac:dyDescent="0.25">
      <c r="A58" s="94"/>
      <c r="B58" s="95"/>
      <c r="C58" s="80" t="s">
        <v>35</v>
      </c>
      <c r="D58" s="80" t="s">
        <v>121</v>
      </c>
      <c r="E58" s="80" t="s">
        <v>349</v>
      </c>
      <c r="F58" s="95"/>
      <c r="G58" s="79" t="s">
        <v>350</v>
      </c>
      <c r="H58" s="62" t="s">
        <v>351</v>
      </c>
      <c r="I58" s="106"/>
      <c r="J58" s="106"/>
      <c r="K58" s="59">
        <v>10000000</v>
      </c>
      <c r="L58" s="39"/>
      <c r="M58" s="99"/>
      <c r="N58" s="95"/>
      <c r="O58" s="80" t="s">
        <v>274</v>
      </c>
      <c r="P58" s="80" t="s">
        <v>281</v>
      </c>
      <c r="Q58" s="37">
        <v>0</v>
      </c>
      <c r="R58" s="7">
        <v>0</v>
      </c>
      <c r="S58" s="11">
        <v>0</v>
      </c>
      <c r="T58" s="8">
        <v>1</v>
      </c>
      <c r="U58" s="25" t="s">
        <v>399</v>
      </c>
      <c r="V58" s="5"/>
      <c r="W58" s="5"/>
      <c r="X58" s="5"/>
      <c r="Y58" s="5"/>
      <c r="Z58" s="5"/>
    </row>
    <row r="59" spans="1:26" ht="134.25" customHeight="1" x14ac:dyDescent="0.25">
      <c r="A59" s="94"/>
      <c r="B59" s="95"/>
      <c r="C59" s="80" t="s">
        <v>35</v>
      </c>
      <c r="D59" s="80" t="s">
        <v>127</v>
      </c>
      <c r="E59" s="80" t="s">
        <v>62</v>
      </c>
      <c r="F59" s="95"/>
      <c r="G59" s="79" t="s">
        <v>82</v>
      </c>
      <c r="H59" s="79" t="s">
        <v>175</v>
      </c>
      <c r="I59" s="59">
        <v>600000</v>
      </c>
      <c r="J59" s="59"/>
      <c r="K59" s="59">
        <v>3000000</v>
      </c>
      <c r="L59" s="90"/>
      <c r="M59" s="42" t="s">
        <v>21</v>
      </c>
      <c r="N59" s="80" t="s">
        <v>26</v>
      </c>
      <c r="O59" s="80" t="s">
        <v>113</v>
      </c>
      <c r="P59" s="95" t="s">
        <v>280</v>
      </c>
      <c r="Q59" s="111">
        <v>4256500</v>
      </c>
      <c r="R59" s="100">
        <v>215204</v>
      </c>
      <c r="S59" s="102">
        <f t="shared" si="6"/>
        <v>5.0558909902502058E-2</v>
      </c>
      <c r="T59" s="8">
        <v>0.05</v>
      </c>
      <c r="U59" s="98" t="s">
        <v>400</v>
      </c>
      <c r="V59" s="5"/>
      <c r="W59" s="5"/>
      <c r="X59" s="5"/>
      <c r="Y59" s="5"/>
      <c r="Z59" s="5"/>
    </row>
    <row r="60" spans="1:26" ht="99" customHeight="1" x14ac:dyDescent="0.25">
      <c r="A60" s="94"/>
      <c r="B60" s="95"/>
      <c r="C60" s="80" t="s">
        <v>35</v>
      </c>
      <c r="D60" s="80" t="s">
        <v>127</v>
      </c>
      <c r="E60" s="80" t="s">
        <v>62</v>
      </c>
      <c r="F60" s="95"/>
      <c r="G60" s="79" t="s">
        <v>8</v>
      </c>
      <c r="H60" s="79" t="s">
        <v>83</v>
      </c>
      <c r="I60" s="56">
        <v>2600000</v>
      </c>
      <c r="J60" s="56"/>
      <c r="K60" s="59">
        <v>3900000</v>
      </c>
      <c r="L60" s="90"/>
      <c r="M60" s="80" t="s">
        <v>21</v>
      </c>
      <c r="N60" s="80" t="s">
        <v>99</v>
      </c>
      <c r="O60" s="80" t="s">
        <v>114</v>
      </c>
      <c r="P60" s="95"/>
      <c r="Q60" s="111"/>
      <c r="R60" s="100"/>
      <c r="S60" s="102"/>
      <c r="T60" s="11">
        <v>0</v>
      </c>
      <c r="U60" s="98"/>
      <c r="V60" s="5"/>
      <c r="W60" s="5"/>
      <c r="X60" s="5"/>
      <c r="Y60" s="5"/>
      <c r="Z60" s="5"/>
    </row>
    <row r="61" spans="1:26" s="41" customFormat="1" ht="46.5" customHeight="1" x14ac:dyDescent="0.25">
      <c r="A61" s="94"/>
      <c r="B61" s="95"/>
      <c r="C61" s="80" t="s">
        <v>35</v>
      </c>
      <c r="D61" s="80" t="s">
        <v>268</v>
      </c>
      <c r="E61" s="80" t="s">
        <v>62</v>
      </c>
      <c r="F61" s="95"/>
      <c r="G61" s="79" t="s">
        <v>308</v>
      </c>
      <c r="H61" s="79" t="s">
        <v>309</v>
      </c>
      <c r="I61" s="56"/>
      <c r="J61" s="56"/>
      <c r="K61" s="59">
        <v>2000000</v>
      </c>
      <c r="L61" s="20"/>
      <c r="M61" s="80"/>
      <c r="N61" s="80"/>
      <c r="O61" s="80" t="s">
        <v>310</v>
      </c>
      <c r="P61" s="80" t="s">
        <v>281</v>
      </c>
      <c r="Q61" s="37"/>
      <c r="R61" s="7">
        <v>0</v>
      </c>
      <c r="S61" s="8">
        <v>0</v>
      </c>
      <c r="T61" s="8">
        <v>0</v>
      </c>
      <c r="U61" s="38"/>
      <c r="V61" s="5"/>
      <c r="W61" s="5"/>
      <c r="X61" s="5"/>
      <c r="Y61" s="5"/>
      <c r="Z61" s="5"/>
    </row>
    <row r="62" spans="1:26" ht="111" customHeight="1" x14ac:dyDescent="0.25">
      <c r="A62" s="81" t="s">
        <v>209</v>
      </c>
      <c r="B62" s="80" t="s">
        <v>67</v>
      </c>
      <c r="C62" s="80" t="s">
        <v>35</v>
      </c>
      <c r="D62" s="80" t="s">
        <v>127</v>
      </c>
      <c r="E62" s="80" t="s">
        <v>352</v>
      </c>
      <c r="F62" s="80" t="s">
        <v>96</v>
      </c>
      <c r="G62" s="79" t="s">
        <v>37</v>
      </c>
      <c r="H62" s="79" t="s">
        <v>138</v>
      </c>
      <c r="I62" s="59">
        <v>38000000</v>
      </c>
      <c r="J62" s="59"/>
      <c r="K62" s="59">
        <v>39900000</v>
      </c>
      <c r="L62" s="39"/>
      <c r="M62" s="40" t="s">
        <v>21</v>
      </c>
      <c r="N62" s="80" t="s">
        <v>19</v>
      </c>
      <c r="O62" s="42" t="s">
        <v>252</v>
      </c>
      <c r="P62" s="42" t="s">
        <v>279</v>
      </c>
      <c r="Q62" s="37">
        <v>34000000</v>
      </c>
      <c r="R62" s="7">
        <v>19094988</v>
      </c>
      <c r="S62" s="11">
        <f>R62/Q62</f>
        <v>0.56161729411764705</v>
      </c>
      <c r="T62" s="11">
        <v>0.7</v>
      </c>
      <c r="U62" s="25" t="s">
        <v>401</v>
      </c>
      <c r="V62" s="5"/>
      <c r="W62" s="5"/>
      <c r="X62" s="5"/>
      <c r="Y62" s="5"/>
      <c r="Z62" s="5"/>
    </row>
    <row r="63" spans="1:26" ht="63" customHeight="1" x14ac:dyDescent="0.25">
      <c r="A63" s="94" t="s">
        <v>210</v>
      </c>
      <c r="B63" s="95" t="s">
        <v>67</v>
      </c>
      <c r="C63" s="95" t="s">
        <v>35</v>
      </c>
      <c r="D63" s="80" t="s">
        <v>127</v>
      </c>
      <c r="E63" s="80" t="s">
        <v>64</v>
      </c>
      <c r="F63" s="108" t="s">
        <v>125</v>
      </c>
      <c r="G63" s="101" t="s">
        <v>140</v>
      </c>
      <c r="H63" s="79" t="s">
        <v>102</v>
      </c>
      <c r="I63" s="59">
        <v>4000000</v>
      </c>
      <c r="J63" s="59"/>
      <c r="K63" s="59">
        <v>4200000</v>
      </c>
      <c r="L63" s="39"/>
      <c r="M63" s="80" t="s">
        <v>260</v>
      </c>
      <c r="N63" s="80" t="s">
        <v>97</v>
      </c>
      <c r="O63" s="40" t="s">
        <v>222</v>
      </c>
      <c r="P63" s="99" t="s">
        <v>279</v>
      </c>
      <c r="Q63" s="116">
        <v>30000000</v>
      </c>
      <c r="R63" s="100">
        <v>13636360</v>
      </c>
      <c r="S63" s="117">
        <v>0.45</v>
      </c>
      <c r="T63" s="117">
        <f>R63/Q63</f>
        <v>0.45454533333333336</v>
      </c>
      <c r="U63" s="98" t="s">
        <v>402</v>
      </c>
      <c r="V63" s="5"/>
      <c r="W63" s="5"/>
      <c r="X63" s="5"/>
      <c r="Y63" s="5"/>
      <c r="Z63" s="5"/>
    </row>
    <row r="64" spans="1:26" ht="63" customHeight="1" x14ac:dyDescent="0.25">
      <c r="A64" s="94"/>
      <c r="B64" s="95"/>
      <c r="C64" s="95"/>
      <c r="D64" s="80" t="s">
        <v>127</v>
      </c>
      <c r="E64" s="80" t="s">
        <v>64</v>
      </c>
      <c r="F64" s="108"/>
      <c r="G64" s="101"/>
      <c r="H64" s="79" t="s">
        <v>103</v>
      </c>
      <c r="I64" s="59">
        <v>6000000</v>
      </c>
      <c r="J64" s="59"/>
      <c r="K64" s="59">
        <v>6300000</v>
      </c>
      <c r="L64" s="39"/>
      <c r="M64" s="80" t="s">
        <v>21</v>
      </c>
      <c r="N64" s="80" t="s">
        <v>13</v>
      </c>
      <c r="O64" s="40" t="s">
        <v>223</v>
      </c>
      <c r="P64" s="99"/>
      <c r="Q64" s="116"/>
      <c r="R64" s="100"/>
      <c r="S64" s="117"/>
      <c r="T64" s="117"/>
      <c r="U64" s="98"/>
      <c r="V64" s="5"/>
      <c r="W64" s="5"/>
      <c r="X64" s="5"/>
      <c r="Y64" s="5"/>
      <c r="Z64" s="5"/>
    </row>
    <row r="65" spans="1:26" ht="105" customHeight="1" x14ac:dyDescent="0.25">
      <c r="A65" s="94"/>
      <c r="B65" s="95"/>
      <c r="C65" s="95" t="s">
        <v>263</v>
      </c>
      <c r="D65" s="80" t="s">
        <v>127</v>
      </c>
      <c r="E65" s="80" t="s">
        <v>64</v>
      </c>
      <c r="F65" s="108"/>
      <c r="G65" s="79" t="s">
        <v>258</v>
      </c>
      <c r="H65" s="79" t="s">
        <v>259</v>
      </c>
      <c r="I65" s="59">
        <v>17017000</v>
      </c>
      <c r="J65" s="59"/>
      <c r="K65" s="59">
        <v>17867850</v>
      </c>
      <c r="L65" s="39"/>
      <c r="M65" s="80" t="s">
        <v>21</v>
      </c>
      <c r="N65" s="80" t="s">
        <v>13</v>
      </c>
      <c r="O65" s="80" t="s">
        <v>261</v>
      </c>
      <c r="P65" s="99"/>
      <c r="Q65" s="116"/>
      <c r="R65" s="100"/>
      <c r="S65" s="11">
        <v>0.45</v>
      </c>
      <c r="T65" s="11">
        <f>R63/Q63</f>
        <v>0.45454533333333336</v>
      </c>
      <c r="U65" s="25" t="s">
        <v>402</v>
      </c>
      <c r="V65" s="5"/>
      <c r="W65" s="5"/>
      <c r="X65" s="5"/>
      <c r="Y65" s="5"/>
      <c r="Z65" s="5"/>
    </row>
    <row r="66" spans="1:26" ht="75.75" customHeight="1" x14ac:dyDescent="0.25">
      <c r="A66" s="94"/>
      <c r="B66" s="95"/>
      <c r="C66" s="95"/>
      <c r="D66" s="80" t="s">
        <v>127</v>
      </c>
      <c r="E66" s="80" t="s">
        <v>64</v>
      </c>
      <c r="F66" s="108"/>
      <c r="G66" s="79" t="s">
        <v>264</v>
      </c>
      <c r="H66" s="79" t="s">
        <v>265</v>
      </c>
      <c r="I66" s="59">
        <v>2500000</v>
      </c>
      <c r="J66" s="59"/>
      <c r="K66" s="59">
        <v>2625000</v>
      </c>
      <c r="L66" s="39"/>
      <c r="M66" s="80" t="s">
        <v>21</v>
      </c>
      <c r="N66" s="80" t="s">
        <v>13</v>
      </c>
      <c r="O66" s="80" t="s">
        <v>266</v>
      </c>
      <c r="P66" s="80" t="s">
        <v>281</v>
      </c>
      <c r="Q66" s="37">
        <v>0</v>
      </c>
      <c r="R66" s="7">
        <v>0</v>
      </c>
      <c r="S66" s="11">
        <v>0</v>
      </c>
      <c r="T66" s="11">
        <v>0</v>
      </c>
      <c r="U66" s="25"/>
      <c r="V66" s="5"/>
      <c r="W66" s="5"/>
      <c r="X66" s="5"/>
      <c r="Y66" s="5"/>
      <c r="Z66" s="5"/>
    </row>
    <row r="67" spans="1:26" ht="126" x14ac:dyDescent="0.25">
      <c r="A67" s="81" t="s">
        <v>211</v>
      </c>
      <c r="B67" s="80" t="s">
        <v>67</v>
      </c>
      <c r="C67" s="21" t="s">
        <v>35</v>
      </c>
      <c r="D67" s="80" t="s">
        <v>127</v>
      </c>
      <c r="E67" s="80" t="s">
        <v>63</v>
      </c>
      <c r="F67" s="80" t="s">
        <v>39</v>
      </c>
      <c r="G67" s="79" t="s">
        <v>141</v>
      </c>
      <c r="H67" s="79" t="s">
        <v>71</v>
      </c>
      <c r="I67" s="59">
        <v>9000000</v>
      </c>
      <c r="J67" s="59"/>
      <c r="K67" s="59">
        <v>9450000</v>
      </c>
      <c r="L67" s="39"/>
      <c r="M67" s="80" t="s">
        <v>21</v>
      </c>
      <c r="N67" s="80" t="s">
        <v>13</v>
      </c>
      <c r="O67" s="80" t="s">
        <v>288</v>
      </c>
      <c r="P67" s="80" t="s">
        <v>280</v>
      </c>
      <c r="Q67" s="37">
        <v>9000000</v>
      </c>
      <c r="R67" s="7">
        <v>2517122</v>
      </c>
      <c r="S67" s="11">
        <f>R67/Q67</f>
        <v>0.27968022222222222</v>
      </c>
      <c r="T67" s="11">
        <v>0.28000000000000003</v>
      </c>
      <c r="U67" s="25" t="s">
        <v>403</v>
      </c>
      <c r="V67" s="5"/>
      <c r="W67" s="5"/>
      <c r="X67" s="5"/>
      <c r="Y67" s="5"/>
      <c r="Z67" s="5"/>
    </row>
    <row r="68" spans="1:26" ht="96" customHeight="1" x14ac:dyDescent="0.25">
      <c r="A68" s="81" t="s">
        <v>212</v>
      </c>
      <c r="B68" s="80" t="s">
        <v>67</v>
      </c>
      <c r="C68" s="80" t="s">
        <v>35</v>
      </c>
      <c r="D68" s="80" t="s">
        <v>127</v>
      </c>
      <c r="E68" s="80" t="s">
        <v>64</v>
      </c>
      <c r="F68" s="80" t="s">
        <v>104</v>
      </c>
      <c r="G68" s="79" t="s">
        <v>105</v>
      </c>
      <c r="H68" s="79" t="s">
        <v>72</v>
      </c>
      <c r="I68" s="59">
        <v>8000000</v>
      </c>
      <c r="J68" s="59"/>
      <c r="K68" s="59">
        <v>8400000</v>
      </c>
      <c r="L68" s="39"/>
      <c r="M68" s="80" t="s">
        <v>21</v>
      </c>
      <c r="N68" s="80" t="s">
        <v>13</v>
      </c>
      <c r="O68" s="80" t="s">
        <v>9</v>
      </c>
      <c r="P68" s="80" t="s">
        <v>280</v>
      </c>
      <c r="Q68" s="37">
        <v>10000000</v>
      </c>
      <c r="R68" s="7">
        <v>2860020</v>
      </c>
      <c r="S68" s="11">
        <f>R68/Q68</f>
        <v>0.28600199999999998</v>
      </c>
      <c r="T68" s="11">
        <v>0.28000000000000003</v>
      </c>
      <c r="U68" s="25" t="s">
        <v>404</v>
      </c>
      <c r="V68" s="5"/>
      <c r="W68" s="5"/>
      <c r="X68" s="5"/>
      <c r="Y68" s="5"/>
      <c r="Z68" s="5"/>
    </row>
    <row r="69" spans="1:26" ht="123" customHeight="1" x14ac:dyDescent="0.25">
      <c r="A69" s="94" t="s">
        <v>213</v>
      </c>
      <c r="B69" s="42" t="s">
        <v>118</v>
      </c>
      <c r="C69" s="42" t="s">
        <v>91</v>
      </c>
      <c r="D69" s="42" t="s">
        <v>121</v>
      </c>
      <c r="E69" s="42" t="s">
        <v>65</v>
      </c>
      <c r="F69" s="110"/>
      <c r="G69" s="109" t="s">
        <v>434</v>
      </c>
      <c r="H69" s="79" t="s">
        <v>40</v>
      </c>
      <c r="I69" s="59">
        <v>5000000</v>
      </c>
      <c r="J69" s="59"/>
      <c r="K69" s="59">
        <v>5250000</v>
      </c>
      <c r="L69" s="106">
        <v>17750000</v>
      </c>
      <c r="M69" s="80" t="s">
        <v>21</v>
      </c>
      <c r="N69" s="80" t="s">
        <v>13</v>
      </c>
      <c r="O69" s="80" t="s">
        <v>73</v>
      </c>
      <c r="P69" s="80" t="s">
        <v>279</v>
      </c>
      <c r="Q69" s="116">
        <v>45000000</v>
      </c>
      <c r="R69" s="100">
        <v>18000000</v>
      </c>
      <c r="S69" s="11">
        <f t="shared" ref="S69" si="7">R69/Q69</f>
        <v>0.4</v>
      </c>
      <c r="T69" s="11">
        <v>0.5</v>
      </c>
      <c r="U69" s="98" t="s">
        <v>431</v>
      </c>
      <c r="V69" s="5"/>
      <c r="W69" s="5"/>
      <c r="X69" s="5"/>
      <c r="Y69" s="5"/>
      <c r="Z69" s="5"/>
    </row>
    <row r="70" spans="1:26" ht="129.75" customHeight="1" x14ac:dyDescent="0.25">
      <c r="A70" s="94"/>
      <c r="B70" s="42" t="s">
        <v>118</v>
      </c>
      <c r="C70" s="42" t="s">
        <v>91</v>
      </c>
      <c r="D70" s="42" t="s">
        <v>121</v>
      </c>
      <c r="E70" s="42" t="s">
        <v>65</v>
      </c>
      <c r="F70" s="110"/>
      <c r="G70" s="109"/>
      <c r="H70" s="79" t="s">
        <v>74</v>
      </c>
      <c r="I70" s="59">
        <v>24000000</v>
      </c>
      <c r="J70" s="59"/>
      <c r="K70" s="59">
        <v>22000000</v>
      </c>
      <c r="L70" s="106"/>
      <c r="M70" s="80" t="s">
        <v>21</v>
      </c>
      <c r="N70" s="80" t="s">
        <v>13</v>
      </c>
      <c r="O70" s="25" t="s">
        <v>221</v>
      </c>
      <c r="P70" s="25" t="s">
        <v>280</v>
      </c>
      <c r="Q70" s="116"/>
      <c r="R70" s="100"/>
      <c r="S70" s="11">
        <v>0.4</v>
      </c>
      <c r="T70" s="6">
        <v>0.5</v>
      </c>
      <c r="U70" s="98"/>
      <c r="V70" s="5"/>
      <c r="W70" s="5"/>
      <c r="X70" s="5"/>
      <c r="Y70" s="5"/>
      <c r="Z70" s="5"/>
    </row>
    <row r="71" spans="1:26" s="24" customFormat="1" ht="153" customHeight="1" x14ac:dyDescent="0.25">
      <c r="A71" s="94"/>
      <c r="B71" s="42" t="s">
        <v>118</v>
      </c>
      <c r="C71" s="42" t="s">
        <v>91</v>
      </c>
      <c r="D71" s="42" t="s">
        <v>121</v>
      </c>
      <c r="E71" s="42" t="s">
        <v>305</v>
      </c>
      <c r="F71" s="110"/>
      <c r="G71" s="109"/>
      <c r="H71" s="79" t="s">
        <v>291</v>
      </c>
      <c r="I71" s="59">
        <v>3504500</v>
      </c>
      <c r="J71" s="59"/>
      <c r="K71" s="59">
        <v>3500000</v>
      </c>
      <c r="L71" s="39"/>
      <c r="M71" s="80" t="s">
        <v>16</v>
      </c>
      <c r="N71" s="80" t="s">
        <v>11</v>
      </c>
      <c r="O71" s="25" t="s">
        <v>221</v>
      </c>
      <c r="P71" s="25" t="s">
        <v>280</v>
      </c>
      <c r="Q71" s="39">
        <v>3500000</v>
      </c>
      <c r="R71" s="7">
        <v>0</v>
      </c>
      <c r="S71" s="11">
        <v>0</v>
      </c>
      <c r="T71" s="6">
        <v>0</v>
      </c>
      <c r="U71" s="25" t="s">
        <v>405</v>
      </c>
      <c r="V71" s="5"/>
      <c r="W71" s="5"/>
      <c r="X71" s="5"/>
      <c r="Y71" s="5"/>
      <c r="Z71" s="5"/>
    </row>
    <row r="72" spans="1:26" s="24" customFormat="1" ht="116.25" customHeight="1" x14ac:dyDescent="0.25">
      <c r="A72" s="94"/>
      <c r="B72" s="42" t="s">
        <v>118</v>
      </c>
      <c r="C72" s="42" t="s">
        <v>91</v>
      </c>
      <c r="D72" s="42" t="s">
        <v>121</v>
      </c>
      <c r="E72" s="42" t="s">
        <v>306</v>
      </c>
      <c r="F72" s="110"/>
      <c r="G72" s="109"/>
      <c r="H72" s="79" t="s">
        <v>328</v>
      </c>
      <c r="I72" s="59">
        <v>2380000</v>
      </c>
      <c r="J72" s="59"/>
      <c r="K72" s="59">
        <v>2500000</v>
      </c>
      <c r="L72" s="39"/>
      <c r="M72" s="80" t="s">
        <v>16</v>
      </c>
      <c r="N72" s="80" t="s">
        <v>11</v>
      </c>
      <c r="O72" s="25" t="s">
        <v>294</v>
      </c>
      <c r="P72" s="25" t="s">
        <v>281</v>
      </c>
      <c r="Q72" s="39"/>
      <c r="R72" s="7">
        <v>0</v>
      </c>
      <c r="S72" s="11">
        <v>0</v>
      </c>
      <c r="T72" s="6">
        <v>1</v>
      </c>
      <c r="U72" s="25"/>
      <c r="V72" s="5"/>
      <c r="W72" s="5"/>
      <c r="X72" s="5"/>
      <c r="Y72" s="5"/>
      <c r="Z72" s="5"/>
    </row>
    <row r="73" spans="1:26" ht="90.75" customHeight="1" x14ac:dyDescent="0.25">
      <c r="A73" s="94" t="s">
        <v>356</v>
      </c>
      <c r="B73" s="95" t="s">
        <v>119</v>
      </c>
      <c r="C73" s="80" t="s">
        <v>91</v>
      </c>
      <c r="D73" s="80" t="s">
        <v>126</v>
      </c>
      <c r="E73" s="80" t="s">
        <v>306</v>
      </c>
      <c r="F73" s="95" t="s">
        <v>357</v>
      </c>
      <c r="G73" s="79"/>
      <c r="H73" s="59" t="s">
        <v>262</v>
      </c>
      <c r="I73" s="59">
        <v>8211000</v>
      </c>
      <c r="J73" s="59"/>
      <c r="K73" s="59">
        <v>8621550</v>
      </c>
      <c r="L73" s="39"/>
      <c r="M73" s="80" t="s">
        <v>21</v>
      </c>
      <c r="N73" s="80" t="s">
        <v>13</v>
      </c>
      <c r="O73" s="80" t="s">
        <v>286</v>
      </c>
      <c r="P73" s="80" t="s">
        <v>280</v>
      </c>
      <c r="Q73" s="37">
        <v>8000000</v>
      </c>
      <c r="R73" s="7">
        <v>5380000</v>
      </c>
      <c r="S73" s="11">
        <f>R73/Q73</f>
        <v>0.67249999999999999</v>
      </c>
      <c r="T73" s="8">
        <v>0.5</v>
      </c>
      <c r="U73" s="25" t="s">
        <v>406</v>
      </c>
      <c r="V73" s="5"/>
      <c r="W73" s="5"/>
      <c r="X73" s="5"/>
      <c r="Y73" s="5"/>
      <c r="Z73" s="5"/>
    </row>
    <row r="74" spans="1:26" s="24" customFormat="1" ht="90.75" customHeight="1" x14ac:dyDescent="0.25">
      <c r="A74" s="94"/>
      <c r="B74" s="95"/>
      <c r="C74" s="80" t="s">
        <v>91</v>
      </c>
      <c r="D74" s="80" t="s">
        <v>126</v>
      </c>
      <c r="E74" s="80" t="s">
        <v>307</v>
      </c>
      <c r="F74" s="95"/>
      <c r="G74" s="79" t="s">
        <v>298</v>
      </c>
      <c r="H74" s="59" t="s">
        <v>299</v>
      </c>
      <c r="I74" s="59">
        <v>2080000</v>
      </c>
      <c r="J74" s="59"/>
      <c r="K74" s="59">
        <v>2184000</v>
      </c>
      <c r="L74" s="39"/>
      <c r="M74" s="80" t="s">
        <v>21</v>
      </c>
      <c r="N74" s="80" t="s">
        <v>13</v>
      </c>
      <c r="O74" s="80" t="s">
        <v>300</v>
      </c>
      <c r="P74" s="80" t="s">
        <v>281</v>
      </c>
      <c r="Q74" s="37"/>
      <c r="R74" s="7">
        <v>0</v>
      </c>
      <c r="S74" s="11">
        <v>0</v>
      </c>
      <c r="T74" s="8">
        <v>0</v>
      </c>
      <c r="U74" s="25"/>
      <c r="V74" s="5"/>
      <c r="W74" s="5"/>
      <c r="X74" s="5"/>
      <c r="Y74" s="5"/>
      <c r="Z74" s="5"/>
    </row>
    <row r="75" spans="1:26" ht="130.5" customHeight="1" x14ac:dyDescent="0.25">
      <c r="A75" s="81" t="s">
        <v>214</v>
      </c>
      <c r="B75" s="80" t="s">
        <v>119</v>
      </c>
      <c r="C75" s="80" t="s">
        <v>35</v>
      </c>
      <c r="D75" s="80" t="s">
        <v>126</v>
      </c>
      <c r="E75" s="80" t="s">
        <v>51</v>
      </c>
      <c r="F75" s="42" t="s">
        <v>257</v>
      </c>
      <c r="G75" s="79" t="s">
        <v>353</v>
      </c>
      <c r="H75" s="79" t="s">
        <v>180</v>
      </c>
      <c r="I75" s="59">
        <v>20000000</v>
      </c>
      <c r="J75" s="59"/>
      <c r="K75" s="59">
        <v>12000000</v>
      </c>
      <c r="L75" s="39"/>
      <c r="M75" s="80" t="s">
        <v>21</v>
      </c>
      <c r="N75" s="80" t="s">
        <v>26</v>
      </c>
      <c r="O75" s="80" t="s">
        <v>181</v>
      </c>
      <c r="P75" s="80" t="s">
        <v>281</v>
      </c>
      <c r="Q75" s="37"/>
      <c r="R75" s="7"/>
      <c r="S75" s="11">
        <v>0</v>
      </c>
      <c r="T75" s="11">
        <v>0</v>
      </c>
      <c r="U75" s="25"/>
      <c r="V75" s="5"/>
      <c r="W75" s="5"/>
      <c r="X75" s="5"/>
      <c r="Y75" s="5"/>
      <c r="Z75" s="5"/>
    </row>
    <row r="76" spans="1:26" ht="114" customHeight="1" x14ac:dyDescent="0.25">
      <c r="A76" s="81" t="s">
        <v>215</v>
      </c>
      <c r="B76" s="80" t="s">
        <v>117</v>
      </c>
      <c r="C76" s="80" t="s">
        <v>91</v>
      </c>
      <c r="D76" s="80" t="s">
        <v>121</v>
      </c>
      <c r="E76" s="80" t="s">
        <v>50</v>
      </c>
      <c r="F76" s="80" t="s">
        <v>358</v>
      </c>
      <c r="G76" s="79" t="s">
        <v>354</v>
      </c>
      <c r="H76" s="79" t="s">
        <v>355</v>
      </c>
      <c r="I76" s="59">
        <v>10000000</v>
      </c>
      <c r="J76" s="59"/>
      <c r="K76" s="59">
        <v>20000000</v>
      </c>
      <c r="L76" s="39"/>
      <c r="M76" s="80" t="s">
        <v>21</v>
      </c>
      <c r="N76" s="80" t="s">
        <v>20</v>
      </c>
      <c r="O76" s="80" t="s">
        <v>109</v>
      </c>
      <c r="P76" s="80" t="s">
        <v>407</v>
      </c>
      <c r="Q76" s="37">
        <v>19952433</v>
      </c>
      <c r="R76" s="7">
        <v>19941040</v>
      </c>
      <c r="S76" s="10">
        <f>R76/Q76</f>
        <v>0.99942899194298762</v>
      </c>
      <c r="T76" s="8">
        <v>1</v>
      </c>
      <c r="U76" s="25" t="s">
        <v>408</v>
      </c>
      <c r="V76" s="5"/>
      <c r="W76" s="5"/>
      <c r="X76" s="5"/>
      <c r="Y76" s="5"/>
      <c r="Z76" s="5"/>
    </row>
    <row r="77" spans="1:26" ht="123.75" customHeight="1" x14ac:dyDescent="0.25">
      <c r="A77" s="81" t="s">
        <v>216</v>
      </c>
      <c r="B77" s="80" t="s">
        <v>118</v>
      </c>
      <c r="C77" s="80" t="s">
        <v>120</v>
      </c>
      <c r="D77" s="80" t="s">
        <v>126</v>
      </c>
      <c r="E77" s="80" t="s">
        <v>58</v>
      </c>
      <c r="F77" s="80" t="s">
        <v>84</v>
      </c>
      <c r="G77" s="79" t="s">
        <v>183</v>
      </c>
      <c r="H77" s="79" t="s">
        <v>85</v>
      </c>
      <c r="I77" s="59" t="s">
        <v>59</v>
      </c>
      <c r="J77" s="59"/>
      <c r="K77" s="59">
        <v>34000000</v>
      </c>
      <c r="L77" s="39"/>
      <c r="M77" s="38" t="s">
        <v>21</v>
      </c>
      <c r="N77" s="38" t="s">
        <v>19</v>
      </c>
      <c r="O77" s="25" t="s">
        <v>221</v>
      </c>
      <c r="P77" s="80" t="s">
        <v>280</v>
      </c>
      <c r="Q77" s="37">
        <v>34212500</v>
      </c>
      <c r="R77" s="7">
        <v>14255205</v>
      </c>
      <c r="S77" s="11">
        <f t="shared" ref="S77:S83" si="8">R77/Q77</f>
        <v>0.41666656923639023</v>
      </c>
      <c r="T77" s="11">
        <v>0.5</v>
      </c>
      <c r="U77" s="25" t="s">
        <v>409</v>
      </c>
      <c r="V77" s="5"/>
      <c r="W77" s="5"/>
      <c r="X77" s="5"/>
      <c r="Y77" s="5"/>
      <c r="Z77" s="5"/>
    </row>
    <row r="78" spans="1:26" ht="93.75" customHeight="1" x14ac:dyDescent="0.25">
      <c r="A78" s="81" t="s">
        <v>217</v>
      </c>
      <c r="B78" s="80" t="s">
        <v>118</v>
      </c>
      <c r="C78" s="80" t="s">
        <v>120</v>
      </c>
      <c r="D78" s="80" t="s">
        <v>126</v>
      </c>
      <c r="E78" s="80" t="s">
        <v>58</v>
      </c>
      <c r="F78" s="80" t="s">
        <v>86</v>
      </c>
      <c r="G78" s="79" t="s">
        <v>106</v>
      </c>
      <c r="H78" s="79" t="s">
        <v>87</v>
      </c>
      <c r="I78" s="59">
        <v>36000000</v>
      </c>
      <c r="J78" s="59"/>
      <c r="K78" s="59">
        <v>30000000</v>
      </c>
      <c r="L78" s="39"/>
      <c r="M78" s="38" t="s">
        <v>21</v>
      </c>
      <c r="N78" s="38" t="s">
        <v>19</v>
      </c>
      <c r="O78" s="25" t="s">
        <v>221</v>
      </c>
      <c r="P78" s="80" t="s">
        <v>280</v>
      </c>
      <c r="Q78" s="37">
        <v>26000000</v>
      </c>
      <c r="R78" s="7">
        <v>7800000</v>
      </c>
      <c r="S78" s="11">
        <f t="shared" si="8"/>
        <v>0.3</v>
      </c>
      <c r="T78" s="11">
        <v>0.4</v>
      </c>
      <c r="U78" s="25" t="s">
        <v>410</v>
      </c>
      <c r="V78" s="5"/>
      <c r="W78" s="5"/>
      <c r="X78" s="5"/>
      <c r="Y78" s="5"/>
      <c r="Z78" s="5"/>
    </row>
    <row r="79" spans="1:26" ht="170.25" customHeight="1" x14ac:dyDescent="0.25">
      <c r="A79" s="94" t="s">
        <v>218</v>
      </c>
      <c r="B79" s="80" t="s">
        <v>118</v>
      </c>
      <c r="C79" s="80" t="s">
        <v>120</v>
      </c>
      <c r="D79" s="80" t="s">
        <v>126</v>
      </c>
      <c r="E79" s="80" t="s">
        <v>58</v>
      </c>
      <c r="F79" s="95" t="s">
        <v>84</v>
      </c>
      <c r="G79" s="79" t="s">
        <v>107</v>
      </c>
      <c r="H79" s="79" t="s">
        <v>108</v>
      </c>
      <c r="I79" s="59">
        <v>42000000</v>
      </c>
      <c r="J79" s="59"/>
      <c r="K79" s="59">
        <v>29000000</v>
      </c>
      <c r="L79" s="39">
        <v>13000000</v>
      </c>
      <c r="M79" s="38" t="s">
        <v>21</v>
      </c>
      <c r="N79" s="38" t="s">
        <v>19</v>
      </c>
      <c r="O79" s="25" t="s">
        <v>221</v>
      </c>
      <c r="P79" s="80" t="s">
        <v>280</v>
      </c>
      <c r="Q79" s="37">
        <v>42000000</v>
      </c>
      <c r="R79" s="7">
        <v>17500000</v>
      </c>
      <c r="S79" s="11">
        <f t="shared" si="8"/>
        <v>0.41666666666666669</v>
      </c>
      <c r="T79" s="11">
        <v>0.5</v>
      </c>
      <c r="U79" s="25" t="s">
        <v>411</v>
      </c>
      <c r="V79" s="5"/>
      <c r="W79" s="5"/>
      <c r="X79" s="5"/>
      <c r="Y79" s="5"/>
      <c r="Z79" s="5"/>
    </row>
    <row r="80" spans="1:26" ht="133.5" customHeight="1" x14ac:dyDescent="0.25">
      <c r="A80" s="94"/>
      <c r="B80" s="80" t="s">
        <v>271</v>
      </c>
      <c r="C80" s="80" t="s">
        <v>120</v>
      </c>
      <c r="D80" s="80" t="s">
        <v>272</v>
      </c>
      <c r="E80" s="80" t="s">
        <v>58</v>
      </c>
      <c r="F80" s="95"/>
      <c r="G80" s="79" t="s">
        <v>269</v>
      </c>
      <c r="H80" s="79" t="s">
        <v>270</v>
      </c>
      <c r="I80" s="59">
        <v>12428000</v>
      </c>
      <c r="J80" s="59"/>
      <c r="K80" s="59">
        <v>10428000</v>
      </c>
      <c r="L80" s="39"/>
      <c r="M80" s="38" t="s">
        <v>21</v>
      </c>
      <c r="N80" s="38" t="s">
        <v>19</v>
      </c>
      <c r="O80" s="25" t="s">
        <v>221</v>
      </c>
      <c r="P80" s="80" t="s">
        <v>280</v>
      </c>
      <c r="Q80" s="37">
        <v>10000000</v>
      </c>
      <c r="R80" s="7">
        <v>3000000</v>
      </c>
      <c r="S80" s="11">
        <f t="shared" si="8"/>
        <v>0.3</v>
      </c>
      <c r="T80" s="8">
        <v>0.3</v>
      </c>
      <c r="U80" s="25" t="s">
        <v>412</v>
      </c>
      <c r="V80" s="5"/>
      <c r="W80" s="5"/>
      <c r="X80" s="5"/>
      <c r="Y80" s="5"/>
      <c r="Z80" s="5"/>
    </row>
    <row r="81" spans="1:26" s="24" customFormat="1" ht="133.5" customHeight="1" x14ac:dyDescent="0.25">
      <c r="A81" s="94"/>
      <c r="B81" s="80" t="s">
        <v>311</v>
      </c>
      <c r="C81" s="80" t="s">
        <v>312</v>
      </c>
      <c r="D81" s="80" t="s">
        <v>121</v>
      </c>
      <c r="E81" s="80" t="s">
        <v>340</v>
      </c>
      <c r="F81" s="95"/>
      <c r="G81" s="79" t="s">
        <v>292</v>
      </c>
      <c r="H81" s="79" t="s">
        <v>313</v>
      </c>
      <c r="I81" s="59">
        <v>16533333</v>
      </c>
      <c r="J81" s="59"/>
      <c r="K81" s="59">
        <v>17000000</v>
      </c>
      <c r="L81" s="39"/>
      <c r="M81" s="38" t="s">
        <v>21</v>
      </c>
      <c r="N81" s="38" t="s">
        <v>19</v>
      </c>
      <c r="O81" s="25" t="s">
        <v>221</v>
      </c>
      <c r="P81" s="80" t="s">
        <v>280</v>
      </c>
      <c r="Q81" s="39">
        <v>10000000</v>
      </c>
      <c r="R81" s="7">
        <v>10000000</v>
      </c>
      <c r="S81" s="11">
        <f t="shared" si="8"/>
        <v>1</v>
      </c>
      <c r="T81" s="11">
        <f>R81/K81</f>
        <v>0.58823529411764708</v>
      </c>
      <c r="U81" s="25" t="s">
        <v>413</v>
      </c>
      <c r="V81" s="5"/>
      <c r="W81" s="5"/>
      <c r="X81" s="5"/>
      <c r="Y81" s="5"/>
      <c r="Z81" s="5"/>
    </row>
    <row r="82" spans="1:26" ht="234" customHeight="1" x14ac:dyDescent="0.25">
      <c r="A82" s="81" t="s">
        <v>219</v>
      </c>
      <c r="B82" s="80" t="s">
        <v>118</v>
      </c>
      <c r="C82" s="80" t="s">
        <v>91</v>
      </c>
      <c r="D82" s="42" t="s">
        <v>121</v>
      </c>
      <c r="E82" s="80" t="s">
        <v>60</v>
      </c>
      <c r="F82" s="80" t="s">
        <v>61</v>
      </c>
      <c r="G82" s="79" t="s">
        <v>88</v>
      </c>
      <c r="H82" s="79" t="s">
        <v>41</v>
      </c>
      <c r="I82" s="59">
        <v>32000000</v>
      </c>
      <c r="J82" s="61"/>
      <c r="K82" s="59">
        <v>3000000</v>
      </c>
      <c r="L82" s="12"/>
      <c r="M82" s="38" t="s">
        <v>21</v>
      </c>
      <c r="N82" s="38" t="s">
        <v>19</v>
      </c>
      <c r="O82" s="25" t="s">
        <v>184</v>
      </c>
      <c r="P82" s="25" t="s">
        <v>281</v>
      </c>
      <c r="Q82" s="37"/>
      <c r="R82" s="7"/>
      <c r="S82" s="11">
        <v>0</v>
      </c>
      <c r="T82" s="32">
        <v>0</v>
      </c>
      <c r="U82" s="25"/>
      <c r="V82" s="5"/>
      <c r="W82" s="5"/>
      <c r="X82" s="5"/>
      <c r="Y82" s="5"/>
      <c r="Z82" s="5"/>
    </row>
    <row r="83" spans="1:26" ht="133.5" customHeight="1" x14ac:dyDescent="0.25">
      <c r="A83" s="94" t="s">
        <v>220</v>
      </c>
      <c r="B83" s="124" t="s">
        <v>118</v>
      </c>
      <c r="C83" s="95" t="s">
        <v>91</v>
      </c>
      <c r="D83" s="110" t="s">
        <v>127</v>
      </c>
      <c r="E83" s="95" t="s">
        <v>58</v>
      </c>
      <c r="F83" s="95" t="s">
        <v>254</v>
      </c>
      <c r="G83" s="79" t="s">
        <v>253</v>
      </c>
      <c r="H83" s="79" t="s">
        <v>255</v>
      </c>
      <c r="I83" s="59">
        <v>32356375</v>
      </c>
      <c r="J83" s="59"/>
      <c r="K83" s="59">
        <v>30974194</v>
      </c>
      <c r="L83" s="39"/>
      <c r="M83" s="38" t="s">
        <v>21</v>
      </c>
      <c r="N83" s="38" t="s">
        <v>19</v>
      </c>
      <c r="O83" s="25" t="s">
        <v>256</v>
      </c>
      <c r="P83" s="25" t="s">
        <v>280</v>
      </c>
      <c r="Q83" s="37">
        <v>30608821</v>
      </c>
      <c r="R83" s="7">
        <v>15304410</v>
      </c>
      <c r="S83" s="11">
        <f t="shared" si="8"/>
        <v>0.49999998366483961</v>
      </c>
      <c r="T83" s="11">
        <v>0.5</v>
      </c>
      <c r="U83" s="25" t="s">
        <v>417</v>
      </c>
      <c r="V83" s="5"/>
      <c r="W83" s="5"/>
      <c r="X83" s="5"/>
      <c r="Y83" s="5"/>
      <c r="Z83" s="5"/>
    </row>
    <row r="84" spans="1:26" s="16" customFormat="1" ht="68.25" customHeight="1" x14ac:dyDescent="0.25">
      <c r="A84" s="94"/>
      <c r="B84" s="124"/>
      <c r="C84" s="95"/>
      <c r="D84" s="110"/>
      <c r="E84" s="95"/>
      <c r="F84" s="95"/>
      <c r="G84" s="80" t="s">
        <v>414</v>
      </c>
      <c r="H84" s="80" t="s">
        <v>415</v>
      </c>
      <c r="I84" s="47">
        <f>SUM(I55:I83)</f>
        <v>372210208</v>
      </c>
      <c r="J84" s="39"/>
      <c r="K84" s="59">
        <v>4000000</v>
      </c>
      <c r="L84" s="39"/>
      <c r="M84" s="38" t="s">
        <v>11</v>
      </c>
      <c r="N84" s="38" t="s">
        <v>19</v>
      </c>
      <c r="O84" s="25" t="s">
        <v>416</v>
      </c>
      <c r="P84" s="25" t="s">
        <v>280</v>
      </c>
      <c r="Q84" s="37">
        <v>3854166</v>
      </c>
      <c r="R84" s="37">
        <v>0</v>
      </c>
      <c r="S84" s="11">
        <f t="shared" ref="S84" si="9">R84/Q84</f>
        <v>0</v>
      </c>
      <c r="T84" s="11">
        <v>0</v>
      </c>
      <c r="U84" s="25" t="s">
        <v>418</v>
      </c>
      <c r="V84" s="5"/>
      <c r="W84" s="5"/>
      <c r="X84" s="5"/>
      <c r="Y84" s="5"/>
      <c r="Z84" s="5"/>
    </row>
    <row r="85" spans="1:26" s="58" customFormat="1" ht="68.25" customHeight="1" x14ac:dyDescent="0.25">
      <c r="A85" s="81"/>
      <c r="B85" s="38"/>
      <c r="C85" s="80"/>
      <c r="D85" s="42"/>
      <c r="E85" s="80"/>
      <c r="F85" s="80"/>
      <c r="G85" s="80"/>
      <c r="H85" s="80"/>
      <c r="I85" s="47"/>
      <c r="J85" s="39"/>
      <c r="K85" s="47">
        <f>SUM(K55:K84)</f>
        <v>373000594</v>
      </c>
      <c r="L85" s="39"/>
      <c r="M85" s="38"/>
      <c r="N85" s="38"/>
      <c r="O85" s="25"/>
      <c r="P85" s="25"/>
      <c r="Q85" s="37"/>
      <c r="R85" s="37"/>
      <c r="S85" s="13"/>
      <c r="T85" s="11"/>
      <c r="U85" s="25"/>
      <c r="V85" s="5"/>
      <c r="W85" s="5"/>
      <c r="X85" s="5"/>
      <c r="Y85" s="5"/>
      <c r="Z85" s="5"/>
    </row>
    <row r="86" spans="1:26" ht="39" customHeight="1" x14ac:dyDescent="0.25">
      <c r="A86" s="105" t="s">
        <v>267</v>
      </c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5"/>
      <c r="W86" s="5"/>
      <c r="X86" s="5"/>
      <c r="Y86" s="5"/>
      <c r="Z86" s="5"/>
    </row>
    <row r="87" spans="1:26" ht="71.25" customHeight="1" x14ac:dyDescent="0.25">
      <c r="A87" s="123" t="s">
        <v>419</v>
      </c>
      <c r="B87" s="95" t="s">
        <v>430</v>
      </c>
      <c r="C87" s="95" t="s">
        <v>268</v>
      </c>
      <c r="D87" s="95" t="s">
        <v>422</v>
      </c>
      <c r="E87" s="95" t="s">
        <v>427</v>
      </c>
      <c r="F87" s="95" t="s">
        <v>421</v>
      </c>
      <c r="G87" s="95" t="s">
        <v>423</v>
      </c>
      <c r="H87" s="110" t="s">
        <v>424</v>
      </c>
      <c r="I87" s="48"/>
      <c r="J87" s="96"/>
      <c r="K87" s="96">
        <v>451250000</v>
      </c>
      <c r="L87" s="96"/>
      <c r="M87" s="96" t="s">
        <v>21</v>
      </c>
      <c r="N87" s="96" t="s">
        <v>19</v>
      </c>
      <c r="O87" s="96" t="s">
        <v>221</v>
      </c>
      <c r="P87" s="96" t="s">
        <v>280</v>
      </c>
      <c r="Q87" s="96">
        <f>142384780+2460000+2460000</f>
        <v>147304780</v>
      </c>
      <c r="R87" s="96">
        <f>142384780+2460000</f>
        <v>144844780</v>
      </c>
      <c r="S87" s="97">
        <f>R87/K87</f>
        <v>0.32098566204986151</v>
      </c>
      <c r="T87" s="97">
        <f>Q87/K87</f>
        <v>0.32643718559556789</v>
      </c>
      <c r="U87" s="96" t="s">
        <v>425</v>
      </c>
      <c r="V87" s="5"/>
      <c r="W87" s="5"/>
      <c r="X87" s="5"/>
      <c r="Y87" s="5"/>
      <c r="Z87" s="5"/>
    </row>
    <row r="88" spans="1:26" s="41" customFormat="1" ht="27" customHeight="1" x14ac:dyDescent="0.25">
      <c r="A88" s="123"/>
      <c r="B88" s="95"/>
      <c r="C88" s="95"/>
      <c r="D88" s="95"/>
      <c r="E88" s="95"/>
      <c r="F88" s="95"/>
      <c r="G88" s="95"/>
      <c r="H88" s="110"/>
      <c r="I88" s="48"/>
      <c r="J88" s="96"/>
      <c r="K88" s="96"/>
      <c r="L88" s="96"/>
      <c r="M88" s="96"/>
      <c r="N88" s="96"/>
      <c r="O88" s="96"/>
      <c r="P88" s="96"/>
      <c r="Q88" s="96"/>
      <c r="R88" s="96"/>
      <c r="S88" s="97"/>
      <c r="T88" s="97"/>
      <c r="U88" s="96"/>
      <c r="V88" s="5"/>
      <c r="W88" s="5"/>
      <c r="X88" s="5"/>
      <c r="Y88" s="5"/>
      <c r="Z88" s="5"/>
    </row>
    <row r="89" spans="1:26" s="78" customFormat="1" ht="86.25" customHeight="1" x14ac:dyDescent="0.25">
      <c r="A89" s="123"/>
      <c r="B89" s="95"/>
      <c r="C89" s="95"/>
      <c r="D89" s="95"/>
      <c r="E89" s="95"/>
      <c r="F89" s="95"/>
      <c r="G89" s="95"/>
      <c r="H89" s="42" t="s">
        <v>438</v>
      </c>
      <c r="I89" s="48"/>
      <c r="J89" s="56"/>
      <c r="K89" s="56" t="s">
        <v>439</v>
      </c>
      <c r="L89" s="56"/>
      <c r="M89" s="56"/>
      <c r="N89" s="56"/>
      <c r="O89" s="56"/>
      <c r="P89" s="56"/>
      <c r="Q89" s="56"/>
      <c r="R89" s="56"/>
      <c r="S89" s="91"/>
      <c r="T89" s="91"/>
      <c r="U89" s="56"/>
      <c r="V89" s="5"/>
      <c r="W89" s="5"/>
      <c r="X89" s="5"/>
      <c r="Y89" s="5"/>
      <c r="Z89" s="5"/>
    </row>
    <row r="90" spans="1:26" ht="147.75" customHeight="1" x14ac:dyDescent="0.25">
      <c r="A90" s="123"/>
      <c r="B90" s="95"/>
      <c r="C90" s="33" t="s">
        <v>91</v>
      </c>
      <c r="D90" s="80" t="s">
        <v>426</v>
      </c>
      <c r="E90" s="80" t="s">
        <v>435</v>
      </c>
      <c r="F90" s="95"/>
      <c r="G90" s="80" t="s">
        <v>428</v>
      </c>
      <c r="H90" s="80" t="s">
        <v>428</v>
      </c>
      <c r="I90" s="48"/>
      <c r="J90" s="39"/>
      <c r="K90" s="48">
        <v>111205500</v>
      </c>
      <c r="L90" s="39"/>
      <c r="M90" s="80" t="s">
        <v>12</v>
      </c>
      <c r="N90" s="80" t="s">
        <v>19</v>
      </c>
      <c r="O90" s="80" t="s">
        <v>221</v>
      </c>
      <c r="P90" s="80" t="s">
        <v>281</v>
      </c>
      <c r="Q90" s="37">
        <v>0</v>
      </c>
      <c r="R90" s="26">
        <v>0</v>
      </c>
      <c r="S90" s="8">
        <v>0</v>
      </c>
      <c r="T90" s="8">
        <v>0</v>
      </c>
      <c r="U90" s="25" t="s">
        <v>429</v>
      </c>
      <c r="V90" s="5"/>
      <c r="W90" s="5"/>
      <c r="X90" s="5"/>
      <c r="Y90" s="5"/>
      <c r="Z90" s="5"/>
    </row>
    <row r="91" spans="1:26" s="30" customFormat="1" ht="85.5" customHeight="1" x14ac:dyDescent="0.25">
      <c r="A91" s="123"/>
      <c r="B91" s="95"/>
      <c r="C91" s="95"/>
      <c r="D91" s="95"/>
      <c r="E91" s="95"/>
      <c r="F91" s="95"/>
      <c r="G91" s="95" t="s">
        <v>440</v>
      </c>
      <c r="H91" s="92" t="s">
        <v>442</v>
      </c>
      <c r="I91" s="48"/>
      <c r="J91" s="39"/>
      <c r="K91" s="48"/>
      <c r="L91" s="39"/>
      <c r="M91" s="80"/>
      <c r="N91" s="80"/>
      <c r="O91" s="80"/>
      <c r="P91" s="95"/>
      <c r="Q91" s="37"/>
      <c r="R91" s="26"/>
      <c r="S91" s="8"/>
      <c r="T91" s="8"/>
      <c r="U91" s="25"/>
      <c r="V91" s="5"/>
      <c r="W91" s="5"/>
      <c r="X91" s="5"/>
      <c r="Y91" s="5"/>
      <c r="Z91" s="5"/>
    </row>
    <row r="92" spans="1:26" s="41" customFormat="1" ht="82.5" customHeight="1" x14ac:dyDescent="0.25">
      <c r="A92" s="123"/>
      <c r="B92" s="95"/>
      <c r="C92" s="95"/>
      <c r="D92" s="95"/>
      <c r="E92" s="95"/>
      <c r="F92" s="95"/>
      <c r="G92" s="95"/>
      <c r="H92" s="42" t="s">
        <v>441</v>
      </c>
      <c r="I92" s="48"/>
      <c r="J92" s="39"/>
      <c r="K92" s="48"/>
      <c r="L92" s="39"/>
      <c r="M92" s="80"/>
      <c r="N92" s="80"/>
      <c r="O92" s="33"/>
      <c r="P92" s="95"/>
      <c r="Q92" s="37"/>
      <c r="R92" s="26"/>
      <c r="S92" s="8"/>
      <c r="T92" s="8"/>
      <c r="U92" s="25"/>
      <c r="V92" s="5"/>
      <c r="W92" s="5"/>
      <c r="X92" s="5"/>
      <c r="Y92" s="5"/>
      <c r="Z92" s="5"/>
    </row>
    <row r="93" spans="1:26" x14ac:dyDescent="0.25">
      <c r="H93" s="15"/>
      <c r="I93" s="51"/>
      <c r="Q93" s="23">
        <f>SUM(Q87:Q92)</f>
        <v>147304780</v>
      </c>
    </row>
    <row r="94" spans="1:26" x14ac:dyDescent="0.25">
      <c r="B94" s="9" t="s">
        <v>420</v>
      </c>
    </row>
    <row r="95" spans="1:26" x14ac:dyDescent="0.25">
      <c r="B95" s="103" t="s">
        <v>236</v>
      </c>
      <c r="C95" s="103"/>
      <c r="I95" s="52"/>
    </row>
    <row r="96" spans="1:26" x14ac:dyDescent="0.25">
      <c r="I96" s="53"/>
    </row>
    <row r="97" spans="6:9" x14ac:dyDescent="0.25">
      <c r="F97" s="17"/>
      <c r="G97" s="17"/>
      <c r="I97" s="53"/>
    </row>
    <row r="98" spans="6:9" x14ac:dyDescent="0.25">
      <c r="F98" s="17"/>
      <c r="G98" s="17"/>
    </row>
    <row r="99" spans="6:9" x14ac:dyDescent="0.25">
      <c r="F99" s="17"/>
      <c r="G99" s="17"/>
      <c r="I99" s="54"/>
    </row>
    <row r="100" spans="6:9" x14ac:dyDescent="0.25">
      <c r="F100" s="17"/>
      <c r="G100" s="17"/>
      <c r="I100" s="52"/>
    </row>
    <row r="101" spans="6:9" x14ac:dyDescent="0.25">
      <c r="F101" s="17"/>
      <c r="G101" s="17"/>
      <c r="H101" s="15"/>
    </row>
    <row r="102" spans="6:9" x14ac:dyDescent="0.25">
      <c r="F102" s="17"/>
      <c r="G102" s="17"/>
      <c r="I102" s="51"/>
    </row>
    <row r="103" spans="6:9" x14ac:dyDescent="0.25">
      <c r="F103" s="17"/>
      <c r="G103" s="17"/>
    </row>
    <row r="104" spans="6:9" x14ac:dyDescent="0.25">
      <c r="F104" s="17"/>
      <c r="G104" s="17"/>
      <c r="H104" s="15"/>
      <c r="I104" s="55"/>
    </row>
    <row r="105" spans="6:9" x14ac:dyDescent="0.25">
      <c r="G105" s="17"/>
    </row>
    <row r="106" spans="6:9" x14ac:dyDescent="0.25">
      <c r="F106" s="17"/>
      <c r="G106" s="17"/>
    </row>
    <row r="107" spans="6:9" x14ac:dyDescent="0.25">
      <c r="F107" s="17"/>
      <c r="G107" s="17"/>
      <c r="I107" s="51"/>
    </row>
    <row r="108" spans="6:9" x14ac:dyDescent="0.25">
      <c r="F108" s="17"/>
      <c r="G108" s="17"/>
    </row>
    <row r="109" spans="6:9" x14ac:dyDescent="0.25">
      <c r="F109" s="17"/>
      <c r="G109" s="17"/>
    </row>
    <row r="110" spans="6:9" x14ac:dyDescent="0.25">
      <c r="F110" s="17"/>
      <c r="G110" s="17"/>
    </row>
    <row r="111" spans="6:9" x14ac:dyDescent="0.25">
      <c r="F111" s="17"/>
      <c r="G111" s="17"/>
    </row>
    <row r="112" spans="6:9" x14ac:dyDescent="0.25">
      <c r="F112" s="17"/>
      <c r="G112" s="17"/>
    </row>
    <row r="113" spans="6:7" x14ac:dyDescent="0.25">
      <c r="F113" s="17"/>
      <c r="G113" s="17"/>
    </row>
    <row r="114" spans="6:7" x14ac:dyDescent="0.25">
      <c r="F114" s="17"/>
      <c r="G114" s="17"/>
    </row>
    <row r="115" spans="6:7" x14ac:dyDescent="0.25">
      <c r="F115" s="17"/>
      <c r="G115" s="17"/>
    </row>
    <row r="116" spans="6:7" x14ac:dyDescent="0.25">
      <c r="F116" s="17"/>
      <c r="G116" s="17"/>
    </row>
    <row r="117" spans="6:7" x14ac:dyDescent="0.25">
      <c r="F117" s="17"/>
      <c r="G117" s="17"/>
    </row>
    <row r="118" spans="6:7" x14ac:dyDescent="0.25">
      <c r="F118" s="17"/>
      <c r="G118" s="17"/>
    </row>
    <row r="119" spans="6:7" x14ac:dyDescent="0.25">
      <c r="F119" s="17"/>
      <c r="G119" s="17"/>
    </row>
  </sheetData>
  <autoFilter ref="A5:U95"/>
  <mergeCells count="111">
    <mergeCell ref="A4:U4"/>
    <mergeCell ref="A3:U3"/>
    <mergeCell ref="I57:I58"/>
    <mergeCell ref="L69:L70"/>
    <mergeCell ref="Q69:Q70"/>
    <mergeCell ref="R69:R70"/>
    <mergeCell ref="U69:U70"/>
    <mergeCell ref="T63:T64"/>
    <mergeCell ref="B87:B92"/>
    <mergeCell ref="A87:A92"/>
    <mergeCell ref="P91:P92"/>
    <mergeCell ref="P87:P88"/>
    <mergeCell ref="G91:G92"/>
    <mergeCell ref="F87:F92"/>
    <mergeCell ref="E91:E92"/>
    <mergeCell ref="C91:C92"/>
    <mergeCell ref="D91:D92"/>
    <mergeCell ref="H87:H88"/>
    <mergeCell ref="C63:C64"/>
    <mergeCell ref="A83:A84"/>
    <mergeCell ref="B83:B84"/>
    <mergeCell ref="C83:C84"/>
    <mergeCell ref="E83:E84"/>
    <mergeCell ref="F83:F84"/>
    <mergeCell ref="C65:C66"/>
    <mergeCell ref="A54:U54"/>
    <mergeCell ref="A36:A39"/>
    <mergeCell ref="A55:A56"/>
    <mergeCell ref="D83:D84"/>
    <mergeCell ref="A29:A30"/>
    <mergeCell ref="F29:F30"/>
    <mergeCell ref="Q63:Q65"/>
    <mergeCell ref="B57:B61"/>
    <mergeCell ref="A57:A61"/>
    <mergeCell ref="U63:U64"/>
    <mergeCell ref="M57:M58"/>
    <mergeCell ref="N57:N58"/>
    <mergeCell ref="S63:S64"/>
    <mergeCell ref="P59:P60"/>
    <mergeCell ref="P2:U2"/>
    <mergeCell ref="F12:F13"/>
    <mergeCell ref="F8:F10"/>
    <mergeCell ref="A35:U35"/>
    <mergeCell ref="A34:H34"/>
    <mergeCell ref="G36:G39"/>
    <mergeCell ref="F27:F28"/>
    <mergeCell ref="A27:A28"/>
    <mergeCell ref="A40:A50"/>
    <mergeCell ref="B41:B42"/>
    <mergeCell ref="C41:C42"/>
    <mergeCell ref="D41:D42"/>
    <mergeCell ref="F17:F19"/>
    <mergeCell ref="C18:C19"/>
    <mergeCell ref="A24:A26"/>
    <mergeCell ref="A8:A10"/>
    <mergeCell ref="A17:A18"/>
    <mergeCell ref="B8:B10"/>
    <mergeCell ref="A12:A13"/>
    <mergeCell ref="A15:A16"/>
    <mergeCell ref="B17:B18"/>
    <mergeCell ref="G15:G16"/>
    <mergeCell ref="F15:F16"/>
    <mergeCell ref="G24:G25"/>
    <mergeCell ref="B95:C95"/>
    <mergeCell ref="F55:F56"/>
    <mergeCell ref="A53:H53"/>
    <mergeCell ref="A86:U86"/>
    <mergeCell ref="J57:J58"/>
    <mergeCell ref="F36:F39"/>
    <mergeCell ref="F79:F81"/>
    <mergeCell ref="F40:F50"/>
    <mergeCell ref="F73:F74"/>
    <mergeCell ref="B73:B74"/>
    <mergeCell ref="A73:A74"/>
    <mergeCell ref="G63:G64"/>
    <mergeCell ref="B63:B66"/>
    <mergeCell ref="A79:A81"/>
    <mergeCell ref="F63:F66"/>
    <mergeCell ref="A63:A66"/>
    <mergeCell ref="G69:G72"/>
    <mergeCell ref="F69:F72"/>
    <mergeCell ref="A69:A72"/>
    <mergeCell ref="Q59:Q60"/>
    <mergeCell ref="E41:E42"/>
    <mergeCell ref="R59:R60"/>
    <mergeCell ref="G87:G89"/>
    <mergeCell ref="C87:C89"/>
    <mergeCell ref="F24:F26"/>
    <mergeCell ref="A22:A23"/>
    <mergeCell ref="F22:F23"/>
    <mergeCell ref="D18:D19"/>
    <mergeCell ref="E18:E19"/>
    <mergeCell ref="D87:D89"/>
    <mergeCell ref="E87:E89"/>
    <mergeCell ref="U87:U88"/>
    <mergeCell ref="J87:J88"/>
    <mergeCell ref="O87:O88"/>
    <mergeCell ref="Q87:Q88"/>
    <mergeCell ref="R87:R88"/>
    <mergeCell ref="S87:S88"/>
    <mergeCell ref="T87:T88"/>
    <mergeCell ref="K87:K88"/>
    <mergeCell ref="L87:L88"/>
    <mergeCell ref="M87:M88"/>
    <mergeCell ref="N87:N88"/>
    <mergeCell ref="F57:F61"/>
    <mergeCell ref="U59:U60"/>
    <mergeCell ref="P63:P65"/>
    <mergeCell ref="R63:R65"/>
    <mergeCell ref="G41:G42"/>
    <mergeCell ref="S59:S60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Comercial01</dc:creator>
  <cp:lastModifiedBy>ESPU - Salud Ocupacional01</cp:lastModifiedBy>
  <cp:lastPrinted>2020-01-22T15:25:44Z</cp:lastPrinted>
  <dcterms:created xsi:type="dcterms:W3CDTF">2018-01-09T14:56:02Z</dcterms:created>
  <dcterms:modified xsi:type="dcterms:W3CDTF">2020-09-30T15:19:56Z</dcterms:modified>
</cp:coreProperties>
</file>